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120" windowWidth="10410" windowHeight="7335" activeTab="0"/>
  </bookViews>
  <sheets>
    <sheet name="Tabelle1" sheetId="1" r:id="rId1"/>
    <sheet name="Druckansicht" sheetId="2" r:id="rId2"/>
  </sheets>
  <definedNames/>
  <calcPr fullCalcOnLoad="1"/>
</workbook>
</file>

<file path=xl/sharedStrings.xml><?xml version="1.0" encoding="utf-8"?>
<sst xmlns="http://schemas.openxmlformats.org/spreadsheetml/2006/main" count="165" uniqueCount="50">
  <si>
    <t>Beginn</t>
  </si>
  <si>
    <t>1.</t>
  </si>
  <si>
    <t>2.</t>
  </si>
  <si>
    <t>3.</t>
  </si>
  <si>
    <t>4.</t>
  </si>
  <si>
    <t>Nr</t>
  </si>
  <si>
    <t>Ergebnis</t>
  </si>
  <si>
    <t>:</t>
  </si>
  <si>
    <t>-</t>
  </si>
  <si>
    <t>Diff</t>
  </si>
  <si>
    <t>Pkt1</t>
  </si>
  <si>
    <t>Pkt2</t>
  </si>
  <si>
    <t>Sp</t>
  </si>
  <si>
    <t>Sp.</t>
  </si>
  <si>
    <t>Pkt.</t>
  </si>
  <si>
    <t>Tore</t>
  </si>
  <si>
    <t>Diff.</t>
  </si>
  <si>
    <t>Beginn:</t>
  </si>
  <si>
    <t>Spielzeit:</t>
  </si>
  <si>
    <t>Pause:</t>
  </si>
  <si>
    <t>min</t>
  </si>
  <si>
    <t>x</t>
  </si>
  <si>
    <t>Pkt</t>
  </si>
  <si>
    <t>Tor+</t>
  </si>
  <si>
    <t>Tor-</t>
  </si>
  <si>
    <t>5.</t>
  </si>
  <si>
    <t>6.</t>
  </si>
  <si>
    <t>Datum:</t>
  </si>
  <si>
    <t>Spielstätte:</t>
  </si>
  <si>
    <t>Mannschaft A</t>
  </si>
  <si>
    <t>Mannschaft B</t>
  </si>
  <si>
    <t>Mannschaft C</t>
  </si>
  <si>
    <t>Mannschaft D</t>
  </si>
  <si>
    <t>Mannschaft E</t>
  </si>
  <si>
    <t>Mannschaft F</t>
  </si>
  <si>
    <t>Teilnehmer</t>
  </si>
  <si>
    <t>Spielplan</t>
  </si>
  <si>
    <t>Abschlusstabelle</t>
  </si>
  <si>
    <t>Pause</t>
  </si>
  <si>
    <t>SV Haslach e.V.</t>
  </si>
  <si>
    <t>Fußball Feldturnier für C-Juniorinnen-Mannschaften</t>
  </si>
  <si>
    <t>Stadion Rembrechtser Straße</t>
  </si>
  <si>
    <t>Haslach</t>
  </si>
  <si>
    <t>SPORT ROMAN - Girls-Cup 2016</t>
  </si>
  <si>
    <t>PSG Friedrichshafen 7er</t>
  </si>
  <si>
    <t>SV Balzheim 7er</t>
  </si>
  <si>
    <t>TSV Grünkraut 9er</t>
  </si>
  <si>
    <t>SV Haslach 9er</t>
  </si>
  <si>
    <t>SGM Fronreute / Baindt 9er</t>
  </si>
  <si>
    <t>FV Bad Waldsee 7er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</si>
</sst>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h:mm;@"/>
    <numFmt numFmtId="181" formatCode="[$-407]dddd\,\ d\.\ mmmm\ yyyy"/>
    <numFmt numFmtId="182" formatCode="d/m/yy;@"/>
    <numFmt numFmtId="183" formatCode="mm"/>
    <numFmt numFmtId="184" formatCode="h:mm"/>
    <numFmt numFmtId="185" formatCode="d/m/yyyy;@"/>
  </numFmts>
  <fonts count="48">
    <font>
      <sz val="10"/>
      <name val="Arial"/>
      <family val="0"/>
    </font>
    <font>
      <sz val="14"/>
      <name val="Arial"/>
      <family val="2"/>
    </font>
    <font>
      <sz val="8"/>
      <name val="Arial"/>
      <family val="2"/>
    </font>
    <font>
      <sz val="24"/>
      <name val="Arial"/>
      <family val="2"/>
    </font>
    <font>
      <b/>
      <sz val="24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4"/>
      <name val="Arial"/>
      <family val="2"/>
    </font>
    <font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</fills>
  <borders count="6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1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1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307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horizontal="left"/>
      <protection hidden="1"/>
    </xf>
    <xf numFmtId="0" fontId="5" fillId="0" borderId="0" xfId="0" applyFont="1" applyAlignment="1" applyProtection="1">
      <alignment/>
      <protection hidden="1"/>
    </xf>
    <xf numFmtId="0" fontId="12" fillId="0" borderId="0" xfId="0" applyFont="1" applyAlignment="1" applyProtection="1">
      <alignment/>
      <protection hidden="1"/>
    </xf>
    <xf numFmtId="0" fontId="13" fillId="0" borderId="0" xfId="0" applyFont="1" applyAlignment="1" applyProtection="1">
      <alignment/>
      <protection hidden="1"/>
    </xf>
    <xf numFmtId="0" fontId="1" fillId="0" borderId="10" xfId="0" applyFont="1" applyBorder="1" applyAlignment="1" applyProtection="1">
      <alignment/>
      <protection hidden="1"/>
    </xf>
    <xf numFmtId="0" fontId="1" fillId="0" borderId="11" xfId="0" applyFont="1" applyBorder="1" applyAlignment="1" applyProtection="1">
      <alignment/>
      <protection hidden="1"/>
    </xf>
    <xf numFmtId="184" fontId="7" fillId="0" borderId="0" xfId="0" applyNumberFormat="1" applyFont="1" applyAlignment="1" applyProtection="1">
      <alignment/>
      <protection hidden="1"/>
    </xf>
    <xf numFmtId="0" fontId="9" fillId="0" borderId="12" xfId="0" applyFont="1" applyBorder="1" applyAlignment="1" applyProtection="1">
      <alignment/>
      <protection hidden="1"/>
    </xf>
    <xf numFmtId="0" fontId="8" fillId="0" borderId="12" xfId="0" applyFont="1" applyBorder="1" applyAlignment="1" applyProtection="1">
      <alignment/>
      <protection hidden="1"/>
    </xf>
    <xf numFmtId="0" fontId="9" fillId="0" borderId="13" xfId="0" applyFont="1" applyBorder="1" applyAlignment="1" applyProtection="1">
      <alignment/>
      <protection hidden="1"/>
    </xf>
    <xf numFmtId="0" fontId="8" fillId="0" borderId="13" xfId="0" applyFont="1" applyBorder="1" applyAlignment="1" applyProtection="1">
      <alignment/>
      <protection hidden="1"/>
    </xf>
    <xf numFmtId="0" fontId="9" fillId="0" borderId="14" xfId="0" applyFont="1" applyBorder="1" applyAlignment="1" applyProtection="1">
      <alignment/>
      <protection hidden="1"/>
    </xf>
    <xf numFmtId="0" fontId="8" fillId="0" borderId="14" xfId="0" applyFont="1" applyBorder="1" applyAlignment="1" applyProtection="1">
      <alignment/>
      <protection hidden="1"/>
    </xf>
    <xf numFmtId="0" fontId="9" fillId="0" borderId="15" xfId="0" applyFont="1" applyBorder="1" applyAlignment="1" applyProtection="1">
      <alignment/>
      <protection hidden="1"/>
    </xf>
    <xf numFmtId="0" fontId="8" fillId="0" borderId="15" xfId="0" applyFont="1" applyBorder="1" applyAlignment="1" applyProtection="1">
      <alignment/>
      <protection hidden="1"/>
    </xf>
    <xf numFmtId="0" fontId="9" fillId="0" borderId="12" xfId="0" applyFont="1" applyBorder="1" applyAlignment="1" applyProtection="1">
      <alignment horizontal="center"/>
      <protection hidden="1"/>
    </xf>
    <xf numFmtId="0" fontId="9" fillId="0" borderId="16" xfId="0" applyFont="1" applyBorder="1" applyAlignment="1" applyProtection="1">
      <alignment horizontal="center"/>
      <protection hidden="1"/>
    </xf>
    <xf numFmtId="0" fontId="9" fillId="0" borderId="13" xfId="0" applyFont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/>
      <protection hidden="1"/>
    </xf>
    <xf numFmtId="0" fontId="7" fillId="0" borderId="0" xfId="0" applyFont="1" applyFill="1" applyBorder="1" applyAlignment="1" applyProtection="1">
      <alignment/>
      <protection hidden="1"/>
    </xf>
    <xf numFmtId="0" fontId="9" fillId="0" borderId="0" xfId="0" applyFon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9" fillId="0" borderId="0" xfId="0" applyFont="1" applyFill="1" applyBorder="1" applyAlignment="1" applyProtection="1">
      <alignment/>
      <protection hidden="1"/>
    </xf>
    <xf numFmtId="0" fontId="7" fillId="0" borderId="0" xfId="0" applyFont="1" applyFill="1" applyBorder="1" applyAlignment="1" applyProtection="1">
      <alignment/>
      <protection hidden="1"/>
    </xf>
    <xf numFmtId="180" fontId="7" fillId="0" borderId="0" xfId="0" applyNumberFormat="1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/>
      <protection hidden="1"/>
    </xf>
    <xf numFmtId="0" fontId="8" fillId="0" borderId="0" xfId="0" applyFont="1" applyFill="1" applyBorder="1" applyAlignment="1" applyProtection="1">
      <alignment/>
      <protection hidden="1"/>
    </xf>
    <xf numFmtId="0" fontId="9" fillId="0" borderId="16" xfId="0" applyFont="1" applyBorder="1" applyAlignment="1" applyProtection="1">
      <alignment/>
      <protection hidden="1"/>
    </xf>
    <xf numFmtId="0" fontId="8" fillId="0" borderId="16" xfId="0" applyFont="1" applyBorder="1" applyAlignment="1" applyProtection="1">
      <alignment/>
      <protection hidden="1"/>
    </xf>
    <xf numFmtId="0" fontId="8" fillId="0" borderId="0" xfId="0" applyFont="1" applyBorder="1" applyAlignment="1" applyProtection="1">
      <alignment horizontal="center"/>
      <protection hidden="1"/>
    </xf>
    <xf numFmtId="0" fontId="9" fillId="0" borderId="17" xfId="0" applyFont="1" applyBorder="1" applyAlignment="1" applyProtection="1">
      <alignment/>
      <protection hidden="1"/>
    </xf>
    <xf numFmtId="0" fontId="8" fillId="0" borderId="17" xfId="0" applyFont="1" applyBorder="1" applyAlignment="1" applyProtection="1">
      <alignment/>
      <protection hidden="1"/>
    </xf>
    <xf numFmtId="0" fontId="9" fillId="0" borderId="18" xfId="0" applyFont="1" applyBorder="1" applyAlignment="1" applyProtection="1">
      <alignment/>
      <protection hidden="1"/>
    </xf>
    <xf numFmtId="0" fontId="8" fillId="0" borderId="18" xfId="0" applyFont="1" applyBorder="1" applyAlignment="1" applyProtection="1">
      <alignment/>
      <protection hidden="1"/>
    </xf>
    <xf numFmtId="0" fontId="9" fillId="0" borderId="19" xfId="0" applyFont="1" applyBorder="1" applyAlignment="1" applyProtection="1">
      <alignment/>
      <protection hidden="1"/>
    </xf>
    <xf numFmtId="0" fontId="8" fillId="0" borderId="19" xfId="0" applyFont="1" applyBorder="1" applyAlignment="1" applyProtection="1">
      <alignment/>
      <protection hidden="1"/>
    </xf>
    <xf numFmtId="0" fontId="9" fillId="0" borderId="20" xfId="0" applyFont="1" applyBorder="1" applyAlignment="1" applyProtection="1">
      <alignment/>
      <protection hidden="1"/>
    </xf>
    <xf numFmtId="0" fontId="8" fillId="0" borderId="20" xfId="0" applyFont="1" applyBorder="1" applyAlignment="1" applyProtection="1">
      <alignment/>
      <protection hidden="1"/>
    </xf>
    <xf numFmtId="0" fontId="9" fillId="0" borderId="21" xfId="0" applyFont="1" applyBorder="1" applyAlignment="1" applyProtection="1">
      <alignment/>
      <protection hidden="1"/>
    </xf>
    <xf numFmtId="0" fontId="8" fillId="0" borderId="21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left"/>
      <protection hidden="1"/>
    </xf>
    <xf numFmtId="180" fontId="7" fillId="0" borderId="22" xfId="0" applyNumberFormat="1" applyFont="1" applyBorder="1" applyAlignment="1" applyProtection="1">
      <alignment horizontal="center"/>
      <protection hidden="1" locked="0"/>
    </xf>
    <xf numFmtId="180" fontId="7" fillId="0" borderId="15" xfId="0" applyNumberFormat="1" applyFont="1" applyBorder="1" applyAlignment="1" applyProtection="1">
      <alignment horizontal="center"/>
      <protection hidden="1" locked="0"/>
    </xf>
    <xf numFmtId="180" fontId="7" fillId="0" borderId="23" xfId="0" applyNumberFormat="1" applyFont="1" applyBorder="1" applyAlignment="1" applyProtection="1">
      <alignment horizontal="center"/>
      <protection hidden="1" locked="0"/>
    </xf>
    <xf numFmtId="180" fontId="7" fillId="0" borderId="24" xfId="0" applyNumberFormat="1" applyFont="1" applyFill="1" applyBorder="1" applyAlignment="1" applyProtection="1">
      <alignment horizontal="center"/>
      <protection hidden="1" locked="0"/>
    </xf>
    <xf numFmtId="180" fontId="7" fillId="0" borderId="13" xfId="0" applyNumberFormat="1" applyFont="1" applyFill="1" applyBorder="1" applyAlignment="1" applyProtection="1">
      <alignment horizontal="center"/>
      <protection hidden="1" locked="0"/>
    </xf>
    <xf numFmtId="180" fontId="7" fillId="0" borderId="25" xfId="0" applyNumberFormat="1" applyFont="1" applyFill="1" applyBorder="1" applyAlignment="1" applyProtection="1">
      <alignment horizontal="center"/>
      <protection hidden="1" locked="0"/>
    </xf>
    <xf numFmtId="180" fontId="7" fillId="0" borderId="26" xfId="0" applyNumberFormat="1" applyFont="1" applyFill="1" applyBorder="1" applyAlignment="1" applyProtection="1">
      <alignment horizontal="center"/>
      <protection hidden="1" locked="0"/>
    </xf>
    <xf numFmtId="180" fontId="7" fillId="0" borderId="14" xfId="0" applyNumberFormat="1" applyFont="1" applyFill="1" applyBorder="1" applyAlignment="1" applyProtection="1">
      <alignment horizontal="center"/>
      <protection hidden="1" locked="0"/>
    </xf>
    <xf numFmtId="180" fontId="7" fillId="0" borderId="27" xfId="0" applyNumberFormat="1" applyFont="1" applyFill="1" applyBorder="1" applyAlignment="1" applyProtection="1">
      <alignment horizontal="center"/>
      <protection hidden="1" locked="0"/>
    </xf>
    <xf numFmtId="180" fontId="7" fillId="0" borderId="28" xfId="0" applyNumberFormat="1" applyFont="1" applyFill="1" applyBorder="1" applyAlignment="1" applyProtection="1">
      <alignment horizontal="center"/>
      <protection hidden="1" locked="0"/>
    </xf>
    <xf numFmtId="180" fontId="7" fillId="0" borderId="16" xfId="0" applyNumberFormat="1" applyFont="1" applyFill="1" applyBorder="1" applyAlignment="1" applyProtection="1">
      <alignment horizontal="center"/>
      <protection hidden="1" locked="0"/>
    </xf>
    <xf numFmtId="180" fontId="7" fillId="0" borderId="29" xfId="0" applyNumberFormat="1" applyFont="1" applyFill="1" applyBorder="1" applyAlignment="1" applyProtection="1">
      <alignment horizontal="center"/>
      <protection hidden="1" locked="0"/>
    </xf>
    <xf numFmtId="180" fontId="7" fillId="0" borderId="26" xfId="0" applyNumberFormat="1" applyFont="1" applyBorder="1" applyAlignment="1" applyProtection="1">
      <alignment horizontal="center"/>
      <protection hidden="1" locked="0"/>
    </xf>
    <xf numFmtId="180" fontId="7" fillId="0" borderId="14" xfId="0" applyNumberFormat="1" applyFont="1" applyBorder="1" applyAlignment="1" applyProtection="1">
      <alignment horizontal="center"/>
      <protection hidden="1" locked="0"/>
    </xf>
    <xf numFmtId="180" fontId="7" fillId="0" borderId="27" xfId="0" applyNumberFormat="1" applyFont="1" applyBorder="1" applyAlignment="1" applyProtection="1">
      <alignment horizontal="center"/>
      <protection hidden="1" locked="0"/>
    </xf>
    <xf numFmtId="180" fontId="7" fillId="0" borderId="22" xfId="0" applyNumberFormat="1" applyFont="1" applyFill="1" applyBorder="1" applyAlignment="1" applyProtection="1">
      <alignment horizontal="center"/>
      <protection hidden="1" locked="0"/>
    </xf>
    <xf numFmtId="180" fontId="7" fillId="0" borderId="15" xfId="0" applyNumberFormat="1" applyFont="1" applyFill="1" applyBorder="1" applyAlignment="1" applyProtection="1">
      <alignment horizontal="center"/>
      <protection hidden="1" locked="0"/>
    </xf>
    <xf numFmtId="180" fontId="7" fillId="0" borderId="23" xfId="0" applyNumberFormat="1" applyFont="1" applyFill="1" applyBorder="1" applyAlignment="1" applyProtection="1">
      <alignment horizontal="center"/>
      <protection hidden="1" locked="0"/>
    </xf>
    <xf numFmtId="180" fontId="7" fillId="0" borderId="28" xfId="0" applyNumberFormat="1" applyFont="1" applyBorder="1" applyAlignment="1" applyProtection="1">
      <alignment horizontal="center"/>
      <protection hidden="1" locked="0"/>
    </xf>
    <xf numFmtId="180" fontId="7" fillId="0" borderId="16" xfId="0" applyNumberFormat="1" applyFont="1" applyBorder="1" applyAlignment="1" applyProtection="1">
      <alignment horizontal="center"/>
      <protection hidden="1" locked="0"/>
    </xf>
    <xf numFmtId="180" fontId="7" fillId="0" borderId="29" xfId="0" applyNumberFormat="1" applyFont="1" applyBorder="1" applyAlignment="1" applyProtection="1">
      <alignment horizontal="center"/>
      <protection hidden="1" locked="0"/>
    </xf>
    <xf numFmtId="0" fontId="9" fillId="0" borderId="30" xfId="0" applyFont="1" applyBorder="1" applyAlignment="1" applyProtection="1">
      <alignment horizontal="center"/>
      <protection hidden="1"/>
    </xf>
    <xf numFmtId="0" fontId="9" fillId="0" borderId="10" xfId="0" applyFont="1" applyBorder="1" applyAlignment="1" applyProtection="1">
      <alignment horizontal="center"/>
      <protection hidden="1"/>
    </xf>
    <xf numFmtId="0" fontId="9" fillId="0" borderId="11" xfId="0" applyFont="1" applyBorder="1" applyAlignment="1" applyProtection="1">
      <alignment horizontal="center"/>
      <protection hidden="1"/>
    </xf>
    <xf numFmtId="180" fontId="7" fillId="0" borderId="31" xfId="0" applyNumberFormat="1" applyFont="1" applyBorder="1" applyAlignment="1" applyProtection="1">
      <alignment horizontal="center"/>
      <protection hidden="1" locked="0"/>
    </xf>
    <xf numFmtId="180" fontId="7" fillId="0" borderId="12" xfId="0" applyNumberFormat="1" applyFont="1" applyBorder="1" applyAlignment="1" applyProtection="1">
      <alignment horizontal="center"/>
      <protection hidden="1" locked="0"/>
    </xf>
    <xf numFmtId="180" fontId="7" fillId="0" borderId="32" xfId="0" applyNumberFormat="1" applyFont="1" applyBorder="1" applyAlignment="1" applyProtection="1">
      <alignment horizontal="center"/>
      <protection hidden="1" locked="0"/>
    </xf>
    <xf numFmtId="0" fontId="4" fillId="0" borderId="30" xfId="0" applyFont="1" applyBorder="1" applyAlignment="1" applyProtection="1">
      <alignment horizontal="center"/>
      <protection hidden="1" locked="0"/>
    </xf>
    <xf numFmtId="0" fontId="4" fillId="0" borderId="10" xfId="0" applyFont="1" applyBorder="1" applyAlignment="1" applyProtection="1">
      <alignment horizontal="center"/>
      <protection hidden="1" locked="0"/>
    </xf>
    <xf numFmtId="0" fontId="4" fillId="0" borderId="11" xfId="0" applyFont="1" applyBorder="1" applyAlignment="1" applyProtection="1">
      <alignment horizontal="center"/>
      <protection hidden="1" locked="0"/>
    </xf>
    <xf numFmtId="0" fontId="3" fillId="0" borderId="30" xfId="0" applyFont="1" applyBorder="1" applyAlignment="1" applyProtection="1">
      <alignment horizontal="center"/>
      <protection hidden="1" locked="0"/>
    </xf>
    <xf numFmtId="0" fontId="3" fillId="0" borderId="10" xfId="0" applyFont="1" applyBorder="1" applyAlignment="1" applyProtection="1">
      <alignment horizontal="center"/>
      <protection hidden="1" locked="0"/>
    </xf>
    <xf numFmtId="0" fontId="3" fillId="0" borderId="11" xfId="0" applyFont="1" applyBorder="1" applyAlignment="1" applyProtection="1">
      <alignment horizontal="center"/>
      <protection hidden="1" locked="0"/>
    </xf>
    <xf numFmtId="0" fontId="5" fillId="0" borderId="30" xfId="0" applyFont="1" applyBorder="1" applyAlignment="1" applyProtection="1">
      <alignment horizontal="center"/>
      <protection hidden="1" locked="0"/>
    </xf>
    <xf numFmtId="0" fontId="5" fillId="0" borderId="10" xfId="0" applyFont="1" applyBorder="1" applyAlignment="1" applyProtection="1">
      <alignment horizontal="center"/>
      <protection hidden="1" locked="0"/>
    </xf>
    <xf numFmtId="0" fontId="5" fillId="0" borderId="11" xfId="0" applyFont="1" applyBorder="1" applyAlignment="1" applyProtection="1">
      <alignment horizontal="center"/>
      <protection hidden="1" locked="0"/>
    </xf>
    <xf numFmtId="0" fontId="6" fillId="33" borderId="30" xfId="0" applyFont="1" applyFill="1" applyBorder="1" applyAlignment="1" applyProtection="1">
      <alignment horizontal="center"/>
      <protection hidden="1"/>
    </xf>
    <xf numFmtId="0" fontId="6" fillId="33" borderId="10" xfId="0" applyFont="1" applyFill="1" applyBorder="1" applyAlignment="1" applyProtection="1">
      <alignment horizontal="center"/>
      <protection hidden="1"/>
    </xf>
    <xf numFmtId="0" fontId="6" fillId="33" borderId="11" xfId="0" applyFont="1" applyFill="1" applyBorder="1" applyAlignment="1" applyProtection="1">
      <alignment horizontal="center"/>
      <protection hidden="1"/>
    </xf>
    <xf numFmtId="0" fontId="1" fillId="0" borderId="30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1" fillId="0" borderId="11" xfId="0" applyFont="1" applyBorder="1" applyAlignment="1" applyProtection="1">
      <alignment horizontal="center"/>
      <protection hidden="1"/>
    </xf>
    <xf numFmtId="1" fontId="1" fillId="0" borderId="10" xfId="0" applyNumberFormat="1" applyFont="1" applyBorder="1" applyAlignment="1" applyProtection="1">
      <alignment horizontal="center"/>
      <protection hidden="1" locked="0"/>
    </xf>
    <xf numFmtId="0" fontId="1" fillId="0" borderId="31" xfId="0" applyFont="1" applyBorder="1" applyAlignment="1" applyProtection="1">
      <alignment horizontal="center"/>
      <protection hidden="1" locked="0"/>
    </xf>
    <xf numFmtId="0" fontId="1" fillId="0" borderId="12" xfId="0" applyFont="1" applyBorder="1" applyAlignment="1" applyProtection="1">
      <alignment horizontal="center"/>
      <protection hidden="1" locked="0"/>
    </xf>
    <xf numFmtId="0" fontId="1" fillId="0" borderId="32" xfId="0" applyFont="1" applyBorder="1" applyAlignment="1" applyProtection="1">
      <alignment horizontal="center"/>
      <protection hidden="1" locked="0"/>
    </xf>
    <xf numFmtId="0" fontId="8" fillId="0" borderId="28" xfId="0" applyFont="1" applyBorder="1" applyAlignment="1" applyProtection="1">
      <alignment horizontal="center"/>
      <protection hidden="1"/>
    </xf>
    <xf numFmtId="0" fontId="8" fillId="0" borderId="33" xfId="0" applyFont="1" applyBorder="1" applyAlignment="1" applyProtection="1">
      <alignment horizontal="center"/>
      <protection hidden="1"/>
    </xf>
    <xf numFmtId="0" fontId="0" fillId="0" borderId="12" xfId="0" applyFont="1" applyBorder="1" applyAlignment="1" applyProtection="1">
      <alignment horizontal="left"/>
      <protection hidden="1" locked="0"/>
    </xf>
    <xf numFmtId="0" fontId="0" fillId="0" borderId="12" xfId="0" applyFont="1" applyBorder="1" applyAlignment="1" applyProtection="1">
      <alignment horizontal="left"/>
      <protection hidden="1" locked="0"/>
    </xf>
    <xf numFmtId="0" fontId="0" fillId="0" borderId="32" xfId="0" applyFont="1" applyBorder="1" applyAlignment="1" applyProtection="1">
      <alignment horizontal="left"/>
      <protection hidden="1" locked="0"/>
    </xf>
    <xf numFmtId="0" fontId="0" fillId="0" borderId="16" xfId="0" applyFont="1" applyBorder="1" applyAlignment="1" applyProtection="1">
      <alignment horizontal="left"/>
      <protection hidden="1" locked="0"/>
    </xf>
    <xf numFmtId="0" fontId="0" fillId="0" borderId="16" xfId="0" applyFont="1" applyBorder="1" applyAlignment="1" applyProtection="1">
      <alignment horizontal="left"/>
      <protection hidden="1" locked="0"/>
    </xf>
    <xf numFmtId="0" fontId="0" fillId="0" borderId="29" xfId="0" applyFont="1" applyBorder="1" applyAlignment="1" applyProtection="1">
      <alignment horizontal="left"/>
      <protection hidden="1" locked="0"/>
    </xf>
    <xf numFmtId="0" fontId="0" fillId="0" borderId="34" xfId="0" applyFont="1" applyBorder="1" applyAlignment="1" applyProtection="1">
      <alignment horizontal="left"/>
      <protection hidden="1"/>
    </xf>
    <xf numFmtId="0" fontId="0" fillId="0" borderId="14" xfId="0" applyFont="1" applyBorder="1" applyAlignment="1" applyProtection="1">
      <alignment horizontal="left"/>
      <protection hidden="1"/>
    </xf>
    <xf numFmtId="0" fontId="0" fillId="0" borderId="35" xfId="0" applyFont="1" applyBorder="1" applyAlignment="1" applyProtection="1">
      <alignment horizontal="left"/>
      <protection hidden="1"/>
    </xf>
    <xf numFmtId="0" fontId="0" fillId="0" borderId="15" xfId="0" applyFont="1" applyBorder="1" applyAlignment="1" applyProtection="1">
      <alignment horizontal="left"/>
      <protection hidden="1"/>
    </xf>
    <xf numFmtId="0" fontId="0" fillId="0" borderId="26" xfId="0" applyFont="1" applyBorder="1" applyAlignment="1" applyProtection="1">
      <alignment horizontal="center"/>
      <protection hidden="1"/>
    </xf>
    <xf numFmtId="0" fontId="0" fillId="0" borderId="14" xfId="0" applyFont="1" applyBorder="1" applyAlignment="1" applyProtection="1">
      <alignment horizontal="center"/>
      <protection hidden="1"/>
    </xf>
    <xf numFmtId="0" fontId="0" fillId="0" borderId="27" xfId="0" applyFont="1" applyBorder="1" applyAlignment="1" applyProtection="1">
      <alignment horizontal="center"/>
      <protection hidden="1"/>
    </xf>
    <xf numFmtId="0" fontId="0" fillId="0" borderId="36" xfId="0" applyFont="1" applyBorder="1" applyAlignment="1" applyProtection="1">
      <alignment horizontal="left"/>
      <protection hidden="1"/>
    </xf>
    <xf numFmtId="0" fontId="0" fillId="0" borderId="12" xfId="0" applyFont="1" applyBorder="1" applyAlignment="1" applyProtection="1">
      <alignment horizontal="left"/>
      <protection hidden="1"/>
    </xf>
    <xf numFmtId="0" fontId="0" fillId="0" borderId="37" xfId="0" applyFont="1" applyBorder="1" applyAlignment="1" applyProtection="1">
      <alignment horizontal="left"/>
      <protection hidden="1"/>
    </xf>
    <xf numFmtId="0" fontId="0" fillId="0" borderId="16" xfId="0" applyFont="1" applyBorder="1" applyAlignment="1" applyProtection="1">
      <alignment horizontal="left"/>
      <protection hidden="1"/>
    </xf>
    <xf numFmtId="0" fontId="0" fillId="0" borderId="31" xfId="0" applyFont="1" applyBorder="1" applyAlignment="1" applyProtection="1">
      <alignment horizontal="left"/>
      <protection hidden="1"/>
    </xf>
    <xf numFmtId="0" fontId="0" fillId="0" borderId="32" xfId="0" applyFont="1" applyBorder="1" applyAlignment="1" applyProtection="1">
      <alignment horizontal="left"/>
      <protection hidden="1"/>
    </xf>
    <xf numFmtId="0" fontId="0" fillId="0" borderId="28" xfId="0" applyFont="1" applyBorder="1" applyAlignment="1" applyProtection="1">
      <alignment horizontal="left"/>
      <protection hidden="1"/>
    </xf>
    <xf numFmtId="0" fontId="0" fillId="0" borderId="16" xfId="0" applyFont="1" applyBorder="1" applyAlignment="1" applyProtection="1">
      <alignment horizontal="left"/>
      <protection hidden="1"/>
    </xf>
    <xf numFmtId="0" fontId="0" fillId="0" borderId="29" xfId="0" applyFont="1" applyBorder="1" applyAlignment="1" applyProtection="1">
      <alignment horizontal="left"/>
      <protection hidden="1"/>
    </xf>
    <xf numFmtId="0" fontId="0" fillId="0" borderId="28" xfId="0" applyFont="1" applyBorder="1" applyAlignment="1" applyProtection="1">
      <alignment horizontal="center"/>
      <protection hidden="1"/>
    </xf>
    <xf numFmtId="0" fontId="0" fillId="0" borderId="16" xfId="0" applyFont="1" applyBorder="1" applyAlignment="1" applyProtection="1">
      <alignment horizontal="center"/>
      <protection hidden="1"/>
    </xf>
    <xf numFmtId="0" fontId="0" fillId="0" borderId="29" xfId="0" applyFont="1" applyBorder="1" applyAlignment="1" applyProtection="1">
      <alignment horizontal="center"/>
      <protection hidden="1"/>
    </xf>
    <xf numFmtId="0" fontId="8" fillId="0" borderId="24" xfId="0" applyFont="1" applyBorder="1" applyAlignment="1" applyProtection="1">
      <alignment horizontal="center"/>
      <protection hidden="1"/>
    </xf>
    <xf numFmtId="0" fontId="8" fillId="0" borderId="38" xfId="0" applyFont="1" applyBorder="1" applyAlignment="1" applyProtection="1">
      <alignment horizontal="center"/>
      <protection hidden="1"/>
    </xf>
    <xf numFmtId="0" fontId="0" fillId="0" borderId="13" xfId="0" applyFont="1" applyBorder="1" applyAlignment="1" applyProtection="1">
      <alignment horizontal="left"/>
      <protection hidden="1" locked="0"/>
    </xf>
    <xf numFmtId="0" fontId="0" fillId="0" borderId="13" xfId="0" applyFont="1" applyBorder="1" applyAlignment="1" applyProtection="1">
      <alignment horizontal="left"/>
      <protection hidden="1" locked="0"/>
    </xf>
    <xf numFmtId="0" fontId="0" fillId="0" borderId="25" xfId="0" applyFont="1" applyBorder="1" applyAlignment="1" applyProtection="1">
      <alignment horizontal="left"/>
      <protection hidden="1" locked="0"/>
    </xf>
    <xf numFmtId="0" fontId="9" fillId="34" borderId="39" xfId="0" applyFont="1" applyFill="1" applyBorder="1" applyAlignment="1" applyProtection="1">
      <alignment horizontal="center"/>
      <protection hidden="1"/>
    </xf>
    <xf numFmtId="0" fontId="9" fillId="34" borderId="40" xfId="0" applyFont="1" applyFill="1" applyBorder="1" applyAlignment="1" applyProtection="1">
      <alignment horizontal="center"/>
      <protection hidden="1"/>
    </xf>
    <xf numFmtId="0" fontId="0" fillId="0" borderId="41" xfId="0" applyFont="1" applyBorder="1" applyAlignment="1" applyProtection="1">
      <alignment horizontal="left"/>
      <protection hidden="1"/>
    </xf>
    <xf numFmtId="0" fontId="0" fillId="0" borderId="33" xfId="0" applyFont="1" applyBorder="1" applyAlignment="1" applyProtection="1">
      <alignment horizontal="left"/>
      <protection hidden="1"/>
    </xf>
    <xf numFmtId="0" fontId="9" fillId="34" borderId="42" xfId="0" applyFont="1" applyFill="1" applyBorder="1" applyAlignment="1" applyProtection="1">
      <alignment horizontal="center"/>
      <protection hidden="1"/>
    </xf>
    <xf numFmtId="0" fontId="9" fillId="34" borderId="43" xfId="0" applyFont="1" applyFill="1" applyBorder="1" applyAlignment="1" applyProtection="1">
      <alignment horizontal="center"/>
      <protection hidden="1"/>
    </xf>
    <xf numFmtId="0" fontId="0" fillId="0" borderId="36" xfId="0" applyFont="1" applyBorder="1" applyAlignment="1" applyProtection="1">
      <alignment horizontal="center"/>
      <protection hidden="1" locked="0"/>
    </xf>
    <xf numFmtId="0" fontId="0" fillId="0" borderId="12" xfId="0" applyFont="1" applyBorder="1" applyAlignment="1" applyProtection="1">
      <alignment horizontal="center"/>
      <protection hidden="1" locked="0"/>
    </xf>
    <xf numFmtId="0" fontId="0" fillId="0" borderId="37" xfId="0" applyFont="1" applyBorder="1" applyAlignment="1" applyProtection="1">
      <alignment horizontal="center"/>
      <protection hidden="1" locked="0"/>
    </xf>
    <xf numFmtId="0" fontId="0" fillId="0" borderId="16" xfId="0" applyFont="1" applyBorder="1" applyAlignment="1" applyProtection="1">
      <alignment horizontal="center"/>
      <protection hidden="1" locked="0"/>
    </xf>
    <xf numFmtId="0" fontId="0" fillId="0" borderId="34" xfId="0" applyFont="1" applyBorder="1" applyAlignment="1" applyProtection="1">
      <alignment horizontal="center"/>
      <protection hidden="1" locked="0"/>
    </xf>
    <xf numFmtId="0" fontId="0" fillId="0" borderId="14" xfId="0" applyFont="1" applyBorder="1" applyAlignment="1" applyProtection="1">
      <alignment horizontal="center"/>
      <protection hidden="1" locked="0"/>
    </xf>
    <xf numFmtId="0" fontId="0" fillId="0" borderId="35" xfId="0" applyFont="1" applyBorder="1" applyAlignment="1" applyProtection="1">
      <alignment horizontal="center"/>
      <protection hidden="1" locked="0"/>
    </xf>
    <xf numFmtId="0" fontId="0" fillId="0" borderId="15" xfId="0" applyFont="1" applyBorder="1" applyAlignment="1" applyProtection="1">
      <alignment horizontal="center"/>
      <protection hidden="1" locked="0"/>
    </xf>
    <xf numFmtId="0" fontId="0" fillId="0" borderId="13" xfId="0" applyFont="1" applyBorder="1" applyAlignment="1" applyProtection="1">
      <alignment horizontal="center"/>
      <protection hidden="1" locked="0"/>
    </xf>
    <xf numFmtId="0" fontId="0" fillId="0" borderId="25" xfId="0" applyFont="1" applyBorder="1" applyAlignment="1" applyProtection="1">
      <alignment horizontal="center"/>
      <protection hidden="1" locked="0"/>
    </xf>
    <xf numFmtId="0" fontId="0" fillId="0" borderId="44" xfId="0" applyFont="1" applyBorder="1" applyAlignment="1" applyProtection="1">
      <alignment horizontal="center"/>
      <protection hidden="1" locked="0"/>
    </xf>
    <xf numFmtId="0" fontId="0" fillId="0" borderId="23" xfId="0" applyFont="1" applyBorder="1" applyAlignment="1" applyProtection="1">
      <alignment horizontal="center"/>
      <protection hidden="1" locked="0"/>
    </xf>
    <xf numFmtId="0" fontId="0" fillId="0" borderId="27" xfId="0" applyFont="1" applyBorder="1" applyAlignment="1" applyProtection="1">
      <alignment horizontal="center"/>
      <protection hidden="1" locked="0"/>
    </xf>
    <xf numFmtId="0" fontId="0" fillId="0" borderId="32" xfId="0" applyFont="1" applyBorder="1" applyAlignment="1" applyProtection="1">
      <alignment horizontal="center"/>
      <protection hidden="1" locked="0"/>
    </xf>
    <xf numFmtId="0" fontId="0" fillId="0" borderId="29" xfId="0" applyFont="1" applyBorder="1" applyAlignment="1" applyProtection="1">
      <alignment horizontal="center"/>
      <protection hidden="1" locked="0"/>
    </xf>
    <xf numFmtId="0" fontId="0" fillId="0" borderId="45" xfId="0" applyFont="1" applyBorder="1" applyAlignment="1" applyProtection="1">
      <alignment horizontal="left"/>
      <protection hidden="1"/>
    </xf>
    <xf numFmtId="0" fontId="0" fillId="0" borderId="44" xfId="0" applyFont="1" applyBorder="1" applyAlignment="1" applyProtection="1">
      <alignment horizontal="left"/>
      <protection hidden="1"/>
    </xf>
    <xf numFmtId="0" fontId="0" fillId="0" borderId="13" xfId="0" applyFont="1" applyBorder="1" applyAlignment="1" applyProtection="1">
      <alignment horizontal="left"/>
      <protection hidden="1"/>
    </xf>
    <xf numFmtId="180" fontId="7" fillId="0" borderId="35" xfId="0" applyNumberFormat="1" applyFont="1" applyBorder="1" applyAlignment="1" applyProtection="1">
      <alignment horizontal="center"/>
      <protection hidden="1"/>
    </xf>
    <xf numFmtId="180" fontId="7" fillId="0" borderId="15" xfId="0" applyNumberFormat="1" applyFont="1" applyBorder="1" applyAlignment="1" applyProtection="1">
      <alignment horizontal="center"/>
      <protection hidden="1"/>
    </xf>
    <xf numFmtId="180" fontId="7" fillId="0" borderId="41" xfId="0" applyNumberFormat="1" applyFont="1" applyBorder="1" applyAlignment="1" applyProtection="1">
      <alignment horizontal="center"/>
      <protection hidden="1"/>
    </xf>
    <xf numFmtId="180" fontId="7" fillId="0" borderId="34" xfId="0" applyNumberFormat="1" applyFont="1" applyBorder="1" applyAlignment="1" applyProtection="1">
      <alignment horizontal="center"/>
      <protection hidden="1"/>
    </xf>
    <xf numFmtId="180" fontId="7" fillId="0" borderId="14" xfId="0" applyNumberFormat="1" applyFont="1" applyBorder="1" applyAlignment="1" applyProtection="1">
      <alignment horizontal="center"/>
      <protection hidden="1"/>
    </xf>
    <xf numFmtId="180" fontId="7" fillId="0" borderId="45" xfId="0" applyNumberFormat="1" applyFont="1" applyBorder="1" applyAlignment="1" applyProtection="1">
      <alignment horizontal="center"/>
      <protection hidden="1"/>
    </xf>
    <xf numFmtId="0" fontId="0" fillId="0" borderId="12" xfId="0" applyFont="1" applyBorder="1" applyAlignment="1" applyProtection="1">
      <alignment horizontal="left"/>
      <protection hidden="1"/>
    </xf>
    <xf numFmtId="0" fontId="0" fillId="0" borderId="46" xfId="0" applyFont="1" applyBorder="1" applyAlignment="1" applyProtection="1">
      <alignment horizontal="left"/>
      <protection hidden="1"/>
    </xf>
    <xf numFmtId="0" fontId="0" fillId="0" borderId="31" xfId="0" applyFont="1" applyBorder="1" applyAlignment="1" applyProtection="1">
      <alignment horizontal="center"/>
      <protection hidden="1"/>
    </xf>
    <xf numFmtId="0" fontId="0" fillId="0" borderId="46" xfId="0" applyFont="1" applyBorder="1" applyAlignment="1" applyProtection="1">
      <alignment horizontal="center"/>
      <protection hidden="1"/>
    </xf>
    <xf numFmtId="0" fontId="0" fillId="0" borderId="33" xfId="0" applyFont="1" applyBorder="1" applyAlignment="1" applyProtection="1">
      <alignment horizontal="center"/>
      <protection hidden="1"/>
    </xf>
    <xf numFmtId="0" fontId="0" fillId="0" borderId="45" xfId="0" applyFont="1" applyBorder="1" applyAlignment="1" applyProtection="1">
      <alignment horizontal="center"/>
      <protection hidden="1"/>
    </xf>
    <xf numFmtId="0" fontId="0" fillId="0" borderId="22" xfId="0" applyFont="1" applyBorder="1" applyAlignment="1" applyProtection="1">
      <alignment horizontal="center"/>
      <protection hidden="1"/>
    </xf>
    <xf numFmtId="0" fontId="0" fillId="0" borderId="41" xfId="0" applyFont="1" applyBorder="1" applyAlignment="1" applyProtection="1">
      <alignment horizontal="center"/>
      <protection hidden="1"/>
    </xf>
    <xf numFmtId="180" fontId="7" fillId="0" borderId="36" xfId="0" applyNumberFormat="1" applyFont="1" applyBorder="1" applyAlignment="1" applyProtection="1">
      <alignment horizontal="center"/>
      <protection hidden="1"/>
    </xf>
    <xf numFmtId="180" fontId="7" fillId="0" borderId="12" xfId="0" applyNumberFormat="1" applyFont="1" applyBorder="1" applyAlignment="1" applyProtection="1">
      <alignment horizontal="center"/>
      <protection hidden="1"/>
    </xf>
    <xf numFmtId="180" fontId="7" fillId="0" borderId="46" xfId="0" applyNumberFormat="1" applyFont="1" applyBorder="1" applyAlignment="1" applyProtection="1">
      <alignment horizontal="center"/>
      <protection hidden="1"/>
    </xf>
    <xf numFmtId="0" fontId="0" fillId="0" borderId="24" xfId="0" applyFont="1" applyBorder="1" applyAlignment="1" applyProtection="1">
      <alignment horizontal="center"/>
      <protection hidden="1"/>
    </xf>
    <xf numFmtId="0" fontId="0" fillId="0" borderId="38" xfId="0" applyFont="1" applyBorder="1" applyAlignment="1" applyProtection="1">
      <alignment horizontal="center"/>
      <protection hidden="1"/>
    </xf>
    <xf numFmtId="0" fontId="9" fillId="33" borderId="30" xfId="0" applyFont="1" applyFill="1" applyBorder="1" applyAlignment="1" applyProtection="1">
      <alignment horizontal="center"/>
      <protection hidden="1"/>
    </xf>
    <xf numFmtId="0" fontId="9" fillId="33" borderId="10" xfId="0" applyFont="1" applyFill="1" applyBorder="1" applyAlignment="1" applyProtection="1">
      <alignment horizontal="center"/>
      <protection hidden="1"/>
    </xf>
    <xf numFmtId="0" fontId="9" fillId="33" borderId="11" xfId="0" applyFont="1" applyFill="1" applyBorder="1" applyAlignment="1" applyProtection="1">
      <alignment horizontal="center"/>
      <protection hidden="1"/>
    </xf>
    <xf numFmtId="0" fontId="0" fillId="0" borderId="12" xfId="0" applyFont="1" applyBorder="1" applyAlignment="1" applyProtection="1">
      <alignment horizontal="center"/>
      <protection hidden="1"/>
    </xf>
    <xf numFmtId="0" fontId="0" fillId="0" borderId="32" xfId="0" applyFont="1" applyBorder="1" applyAlignment="1" applyProtection="1">
      <alignment horizontal="center"/>
      <protection hidden="1"/>
    </xf>
    <xf numFmtId="0" fontId="0" fillId="0" borderId="31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32" xfId="0" applyBorder="1" applyAlignment="1" applyProtection="1">
      <alignment horizontal="center"/>
      <protection hidden="1"/>
    </xf>
    <xf numFmtId="0" fontId="0" fillId="0" borderId="13" xfId="0" applyFont="1" applyBorder="1" applyAlignment="1" applyProtection="1">
      <alignment horizontal="center"/>
      <protection hidden="1"/>
    </xf>
    <xf numFmtId="0" fontId="0" fillId="0" borderId="26" xfId="0" applyFont="1" applyBorder="1" applyAlignment="1" applyProtection="1">
      <alignment horizontal="left"/>
      <protection hidden="1"/>
    </xf>
    <xf numFmtId="0" fontId="0" fillId="0" borderId="14" xfId="0" applyFont="1" applyBorder="1" applyAlignment="1" applyProtection="1">
      <alignment horizontal="left"/>
      <protection hidden="1"/>
    </xf>
    <xf numFmtId="0" fontId="0" fillId="0" borderId="27" xfId="0" applyFont="1" applyBorder="1" applyAlignment="1" applyProtection="1">
      <alignment horizontal="left"/>
      <protection hidden="1"/>
    </xf>
    <xf numFmtId="0" fontId="0" fillId="0" borderId="38" xfId="0" applyFont="1" applyBorder="1" applyAlignment="1" applyProtection="1">
      <alignment horizontal="left"/>
      <protection hidden="1"/>
    </xf>
    <xf numFmtId="0" fontId="1" fillId="0" borderId="28" xfId="0" applyFont="1" applyBorder="1" applyAlignment="1" applyProtection="1">
      <alignment horizontal="center"/>
      <protection hidden="1" locked="0"/>
    </xf>
    <xf numFmtId="0" fontId="1" fillId="0" borderId="16" xfId="0" applyFont="1" applyBorder="1" applyAlignment="1" applyProtection="1">
      <alignment horizontal="center"/>
      <protection hidden="1" locked="0"/>
    </xf>
    <xf numFmtId="0" fontId="1" fillId="0" borderId="29" xfId="0" applyFont="1" applyBorder="1" applyAlignment="1" applyProtection="1">
      <alignment horizontal="center"/>
      <protection hidden="1" locked="0"/>
    </xf>
    <xf numFmtId="0" fontId="1" fillId="0" borderId="24" xfId="0" applyFont="1" applyBorder="1" applyAlignment="1" applyProtection="1">
      <alignment horizontal="center"/>
      <protection hidden="1" locked="0"/>
    </xf>
    <xf numFmtId="0" fontId="1" fillId="0" borderId="13" xfId="0" applyFont="1" applyBorder="1" applyAlignment="1" applyProtection="1">
      <alignment horizontal="center"/>
      <protection hidden="1" locked="0"/>
    </xf>
    <xf numFmtId="0" fontId="1" fillId="0" borderId="25" xfId="0" applyFont="1" applyBorder="1" applyAlignment="1" applyProtection="1">
      <alignment horizontal="center"/>
      <protection hidden="1" locked="0"/>
    </xf>
    <xf numFmtId="180" fontId="1" fillId="0" borderId="30" xfId="0" applyNumberFormat="1" applyFont="1" applyBorder="1" applyAlignment="1" applyProtection="1">
      <alignment horizontal="center"/>
      <protection hidden="1" locked="0"/>
    </xf>
    <xf numFmtId="0" fontId="0" fillId="0" borderId="10" xfId="0" applyBorder="1" applyAlignment="1" applyProtection="1">
      <alignment/>
      <protection hidden="1" locked="0"/>
    </xf>
    <xf numFmtId="0" fontId="0" fillId="0" borderId="11" xfId="0" applyBorder="1" applyAlignment="1" applyProtection="1">
      <alignment/>
      <protection hidden="1" locked="0"/>
    </xf>
    <xf numFmtId="185" fontId="1" fillId="0" borderId="47" xfId="0" applyNumberFormat="1" applyFont="1" applyBorder="1" applyAlignment="1" applyProtection="1">
      <alignment horizontal="center"/>
      <protection hidden="1" locked="0"/>
    </xf>
    <xf numFmtId="185" fontId="0" fillId="0" borderId="47" xfId="0" applyNumberFormat="1" applyBorder="1" applyAlignment="1" applyProtection="1">
      <alignment/>
      <protection hidden="1" locked="0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center"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1" fillId="0" borderId="51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" fillId="0" borderId="52" xfId="0" applyFont="1" applyBorder="1" applyAlignment="1" applyProtection="1">
      <alignment horizontal="center"/>
      <protection hidden="1"/>
    </xf>
    <xf numFmtId="0" fontId="0" fillId="0" borderId="37" xfId="0" applyFont="1" applyBorder="1" applyAlignment="1" applyProtection="1">
      <alignment horizontal="left"/>
      <protection hidden="1" locked="0"/>
    </xf>
    <xf numFmtId="0" fontId="1" fillId="0" borderId="24" xfId="0" applyFont="1" applyBorder="1" applyAlignment="1" applyProtection="1">
      <alignment horizontal="center"/>
      <protection hidden="1"/>
    </xf>
    <xf numFmtId="0" fontId="1" fillId="0" borderId="13" xfId="0" applyFont="1" applyBorder="1" applyAlignment="1" applyProtection="1">
      <alignment horizontal="center"/>
      <protection hidden="1"/>
    </xf>
    <xf numFmtId="0" fontId="1" fillId="0" borderId="25" xfId="0" applyFont="1" applyBorder="1" applyAlignment="1" applyProtection="1">
      <alignment horizontal="center"/>
      <protection hidden="1"/>
    </xf>
    <xf numFmtId="0" fontId="1" fillId="0" borderId="47" xfId="0" applyFont="1" applyBorder="1" applyAlignment="1" applyProtection="1">
      <alignment horizontal="left"/>
      <protection hidden="1"/>
    </xf>
    <xf numFmtId="0" fontId="0" fillId="0" borderId="47" xfId="0" applyBorder="1" applyAlignment="1" applyProtection="1">
      <alignment/>
      <protection hidden="1"/>
    </xf>
    <xf numFmtId="0" fontId="1" fillId="0" borderId="10" xfId="0" applyFont="1" applyBorder="1" applyAlignment="1" applyProtection="1">
      <alignment horizontal="left"/>
      <protection hidden="1"/>
    </xf>
    <xf numFmtId="0" fontId="1" fillId="0" borderId="11" xfId="0" applyFont="1" applyBorder="1" applyAlignment="1" applyProtection="1">
      <alignment horizontal="left"/>
      <protection hidden="1"/>
    </xf>
    <xf numFmtId="0" fontId="1" fillId="0" borderId="10" xfId="0" applyNumberFormat="1" applyFont="1" applyBorder="1" applyAlignment="1" applyProtection="1">
      <alignment horizontal="center"/>
      <protection hidden="1" locked="0"/>
    </xf>
    <xf numFmtId="0" fontId="1" fillId="0" borderId="10" xfId="0" applyNumberFormat="1" applyFont="1" applyBorder="1" applyAlignment="1" applyProtection="1">
      <alignment horizontal="center"/>
      <protection hidden="1"/>
    </xf>
    <xf numFmtId="0" fontId="8" fillId="0" borderId="31" xfId="0" applyFont="1" applyBorder="1" applyAlignment="1" applyProtection="1">
      <alignment horizontal="center"/>
      <protection hidden="1"/>
    </xf>
    <xf numFmtId="0" fontId="8" fillId="0" borderId="46" xfId="0" applyFont="1" applyBorder="1" applyAlignment="1" applyProtection="1">
      <alignment horizontal="center"/>
      <protection hidden="1"/>
    </xf>
    <xf numFmtId="0" fontId="0" fillId="0" borderId="53" xfId="0" applyFont="1" applyBorder="1" applyAlignment="1" applyProtection="1">
      <alignment horizontal="center"/>
      <protection hidden="1"/>
    </xf>
    <xf numFmtId="0" fontId="0" fillId="0" borderId="17" xfId="0" applyFont="1" applyBorder="1" applyAlignment="1" applyProtection="1">
      <alignment horizontal="center"/>
      <protection hidden="1"/>
    </xf>
    <xf numFmtId="0" fontId="0" fillId="0" borderId="54" xfId="0" applyFont="1" applyBorder="1" applyAlignment="1" applyProtection="1">
      <alignment horizontal="center"/>
      <protection hidden="1"/>
    </xf>
    <xf numFmtId="0" fontId="0" fillId="0" borderId="55" xfId="0" applyFont="1" applyBorder="1" applyAlignment="1" applyProtection="1">
      <alignment horizontal="center"/>
      <protection hidden="1"/>
    </xf>
    <xf numFmtId="0" fontId="0" fillId="0" borderId="56" xfId="0" applyFont="1" applyBorder="1" applyAlignment="1" applyProtection="1">
      <alignment horizontal="center"/>
      <protection hidden="1"/>
    </xf>
    <xf numFmtId="0" fontId="0" fillId="0" borderId="55" xfId="0" applyBorder="1" applyAlignment="1" applyProtection="1">
      <alignment horizontal="center"/>
      <protection hidden="1"/>
    </xf>
    <xf numFmtId="0" fontId="0" fillId="0" borderId="19" xfId="0" applyBorder="1" applyAlignment="1" applyProtection="1">
      <alignment horizontal="center"/>
      <protection hidden="1"/>
    </xf>
    <xf numFmtId="0" fontId="0" fillId="0" borderId="34" xfId="0" applyBorder="1" applyAlignment="1" applyProtection="1">
      <alignment horizontal="center"/>
      <protection hidden="1"/>
    </xf>
    <xf numFmtId="0" fontId="0" fillId="0" borderId="34" xfId="0" applyFont="1" applyBorder="1" applyAlignment="1" applyProtection="1">
      <alignment horizontal="center"/>
      <protection hidden="1"/>
    </xf>
    <xf numFmtId="0" fontId="0" fillId="0" borderId="19" xfId="0" applyFont="1" applyBorder="1" applyAlignment="1" applyProtection="1">
      <alignment horizontal="center"/>
      <protection hidden="1"/>
    </xf>
    <xf numFmtId="0" fontId="0" fillId="0" borderId="53" xfId="0" applyBorder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/>
      <protection hidden="1"/>
    </xf>
    <xf numFmtId="0" fontId="0" fillId="0" borderId="37" xfId="0" applyBorder="1" applyAlignment="1" applyProtection="1">
      <alignment horizontal="center"/>
      <protection hidden="1"/>
    </xf>
    <xf numFmtId="0" fontId="0" fillId="0" borderId="37" xfId="0" applyFont="1" applyBorder="1" applyAlignment="1" applyProtection="1">
      <alignment horizontal="center"/>
      <protection hidden="1"/>
    </xf>
    <xf numFmtId="0" fontId="0" fillId="0" borderId="36" xfId="0" applyFont="1" applyBorder="1" applyAlignment="1" applyProtection="1">
      <alignment horizontal="center"/>
      <protection hidden="1"/>
    </xf>
    <xf numFmtId="0" fontId="0" fillId="0" borderId="57" xfId="0" applyFont="1" applyBorder="1" applyAlignment="1" applyProtection="1">
      <alignment horizontal="center"/>
      <protection hidden="1"/>
    </xf>
    <xf numFmtId="0" fontId="0" fillId="0" borderId="18" xfId="0" applyFont="1" applyBorder="1" applyAlignment="1" applyProtection="1">
      <alignment horizontal="center"/>
      <protection hidden="1"/>
    </xf>
    <xf numFmtId="0" fontId="0" fillId="0" borderId="58" xfId="0" applyFont="1" applyBorder="1" applyAlignment="1" applyProtection="1">
      <alignment horizontal="center"/>
      <protection hidden="1"/>
    </xf>
    <xf numFmtId="0" fontId="9" fillId="33" borderId="48" xfId="0" applyFont="1" applyFill="1" applyBorder="1" applyAlignment="1" applyProtection="1">
      <alignment horizontal="center"/>
      <protection hidden="1"/>
    </xf>
    <xf numFmtId="0" fontId="9" fillId="33" borderId="49" xfId="0" applyFont="1" applyFill="1" applyBorder="1" applyAlignment="1" applyProtection="1">
      <alignment horizontal="center"/>
      <protection hidden="1"/>
    </xf>
    <xf numFmtId="0" fontId="9" fillId="33" borderId="50" xfId="0" applyFont="1" applyFill="1" applyBorder="1" applyAlignment="1" applyProtection="1">
      <alignment horizontal="center"/>
      <protection hidden="1"/>
    </xf>
    <xf numFmtId="0" fontId="0" fillId="0" borderId="57" xfId="0" applyBorder="1" applyAlignment="1" applyProtection="1">
      <alignment horizontal="center"/>
      <protection hidden="1"/>
    </xf>
    <xf numFmtId="0" fontId="0" fillId="0" borderId="18" xfId="0" applyBorder="1" applyAlignment="1" applyProtection="1">
      <alignment horizontal="center"/>
      <protection hidden="1"/>
    </xf>
    <xf numFmtId="0" fontId="0" fillId="0" borderId="36" xfId="0" applyBorder="1" applyAlignment="1" applyProtection="1">
      <alignment horizontal="center"/>
      <protection hidden="1"/>
    </xf>
    <xf numFmtId="180" fontId="7" fillId="0" borderId="53" xfId="0" applyNumberFormat="1" applyFont="1" applyBorder="1" applyAlignment="1" applyProtection="1">
      <alignment horizontal="center"/>
      <protection hidden="1"/>
    </xf>
    <xf numFmtId="180" fontId="7" fillId="0" borderId="17" xfId="0" applyNumberFormat="1" applyFont="1" applyBorder="1" applyAlignment="1" applyProtection="1">
      <alignment horizontal="center"/>
      <protection hidden="1"/>
    </xf>
    <xf numFmtId="180" fontId="7" fillId="0" borderId="54" xfId="0" applyNumberFormat="1" applyFont="1" applyBorder="1" applyAlignment="1" applyProtection="1">
      <alignment horizontal="center"/>
      <protection hidden="1"/>
    </xf>
    <xf numFmtId="180" fontId="7" fillId="0" borderId="19" xfId="0" applyNumberFormat="1" applyFont="1" applyBorder="1" applyAlignment="1" applyProtection="1">
      <alignment horizontal="center"/>
      <protection hidden="1"/>
    </xf>
    <xf numFmtId="0" fontId="0" fillId="0" borderId="19" xfId="0" applyFont="1" applyBorder="1" applyAlignment="1" applyProtection="1">
      <alignment horizontal="left"/>
      <protection hidden="1"/>
    </xf>
    <xf numFmtId="0" fontId="0" fillId="0" borderId="19" xfId="0" applyFont="1" applyBorder="1" applyAlignment="1" applyProtection="1">
      <alignment horizontal="left"/>
      <protection hidden="1"/>
    </xf>
    <xf numFmtId="180" fontId="7" fillId="0" borderId="55" xfId="0" applyNumberFormat="1" applyFont="1" applyBorder="1" applyAlignment="1" applyProtection="1">
      <alignment horizontal="center"/>
      <protection hidden="1"/>
    </xf>
    <xf numFmtId="180" fontId="7" fillId="0" borderId="19" xfId="0" applyNumberFormat="1" applyFont="1" applyBorder="1" applyAlignment="1" applyProtection="1">
      <alignment horizontal="center"/>
      <protection hidden="1"/>
    </xf>
    <xf numFmtId="180" fontId="7" fillId="0" borderId="56" xfId="0" applyNumberFormat="1" applyFont="1" applyBorder="1" applyAlignment="1" applyProtection="1">
      <alignment horizontal="center"/>
      <protection hidden="1"/>
    </xf>
    <xf numFmtId="180" fontId="7" fillId="0" borderId="17" xfId="0" applyNumberFormat="1" applyFont="1" applyBorder="1" applyAlignment="1" applyProtection="1">
      <alignment horizontal="center"/>
      <protection hidden="1"/>
    </xf>
    <xf numFmtId="0" fontId="0" fillId="0" borderId="17" xfId="0" applyFont="1" applyBorder="1" applyAlignment="1" applyProtection="1">
      <alignment horizontal="left"/>
      <protection hidden="1"/>
    </xf>
    <xf numFmtId="0" fontId="0" fillId="0" borderId="17" xfId="0" applyFont="1" applyBorder="1" applyAlignment="1" applyProtection="1">
      <alignment horizontal="left"/>
      <protection hidden="1"/>
    </xf>
    <xf numFmtId="180" fontId="7" fillId="0" borderId="59" xfId="0" applyNumberFormat="1" applyFont="1" applyBorder="1" applyAlignment="1" applyProtection="1">
      <alignment horizontal="center"/>
      <protection hidden="1"/>
    </xf>
    <xf numFmtId="180" fontId="7" fillId="0" borderId="20" xfId="0" applyNumberFormat="1" applyFont="1" applyBorder="1" applyAlignment="1" applyProtection="1">
      <alignment horizontal="center"/>
      <protection hidden="1"/>
    </xf>
    <xf numFmtId="180" fontId="7" fillId="0" borderId="60" xfId="0" applyNumberFormat="1" applyFont="1" applyBorder="1" applyAlignment="1" applyProtection="1">
      <alignment horizontal="center"/>
      <protection hidden="1"/>
    </xf>
    <xf numFmtId="180" fontId="7" fillId="0" borderId="18" xfId="0" applyNumberFormat="1" applyFont="1" applyBorder="1" applyAlignment="1" applyProtection="1">
      <alignment horizontal="center"/>
      <protection hidden="1"/>
    </xf>
    <xf numFmtId="0" fontId="0" fillId="0" borderId="18" xfId="0" applyFont="1" applyBorder="1" applyAlignment="1" applyProtection="1">
      <alignment horizontal="left"/>
      <protection hidden="1"/>
    </xf>
    <xf numFmtId="0" fontId="0" fillId="0" borderId="18" xfId="0" applyFont="1" applyBorder="1" applyAlignment="1" applyProtection="1">
      <alignment horizontal="left"/>
      <protection hidden="1"/>
    </xf>
    <xf numFmtId="180" fontId="7" fillId="0" borderId="57" xfId="0" applyNumberFormat="1" applyFont="1" applyBorder="1" applyAlignment="1" applyProtection="1">
      <alignment horizontal="center"/>
      <protection hidden="1"/>
    </xf>
    <xf numFmtId="180" fontId="7" fillId="0" borderId="18" xfId="0" applyNumberFormat="1" applyFont="1" applyBorder="1" applyAlignment="1" applyProtection="1">
      <alignment horizontal="center"/>
      <protection hidden="1"/>
    </xf>
    <xf numFmtId="180" fontId="7" fillId="0" borderId="58" xfId="0" applyNumberFormat="1" applyFont="1" applyBorder="1" applyAlignment="1" applyProtection="1">
      <alignment horizontal="center"/>
      <protection hidden="1"/>
    </xf>
    <xf numFmtId="0" fontId="0" fillId="0" borderId="59" xfId="0" applyFont="1" applyBorder="1" applyAlignment="1" applyProtection="1">
      <alignment horizontal="center"/>
      <protection hidden="1"/>
    </xf>
    <xf numFmtId="0" fontId="0" fillId="0" borderId="20" xfId="0" applyFont="1" applyBorder="1" applyAlignment="1" applyProtection="1">
      <alignment horizontal="center"/>
      <protection hidden="1"/>
    </xf>
    <xf numFmtId="180" fontId="7" fillId="0" borderId="20" xfId="0" applyNumberFormat="1" applyFont="1" applyBorder="1" applyAlignment="1" applyProtection="1">
      <alignment horizontal="center"/>
      <protection hidden="1"/>
    </xf>
    <xf numFmtId="0" fontId="0" fillId="0" borderId="20" xfId="0" applyFont="1" applyBorder="1" applyAlignment="1" applyProtection="1">
      <alignment horizontal="left"/>
      <protection hidden="1"/>
    </xf>
    <xf numFmtId="0" fontId="0" fillId="0" borderId="20" xfId="0" applyFont="1" applyBorder="1" applyAlignment="1" applyProtection="1">
      <alignment horizontal="left"/>
      <protection hidden="1"/>
    </xf>
    <xf numFmtId="0" fontId="0" fillId="0" borderId="61" xfId="0" applyFont="1" applyBorder="1" applyAlignment="1" applyProtection="1">
      <alignment horizontal="center"/>
      <protection hidden="1"/>
    </xf>
    <xf numFmtId="0" fontId="0" fillId="0" borderId="21" xfId="0" applyFont="1" applyBorder="1" applyAlignment="1" applyProtection="1">
      <alignment horizontal="center"/>
      <protection hidden="1"/>
    </xf>
    <xf numFmtId="0" fontId="0" fillId="0" borderId="35" xfId="0" applyFont="1" applyBorder="1" applyAlignment="1" applyProtection="1">
      <alignment horizontal="center"/>
      <protection hidden="1"/>
    </xf>
    <xf numFmtId="0" fontId="0" fillId="0" borderId="21" xfId="0" applyFont="1" applyBorder="1" applyAlignment="1" applyProtection="1">
      <alignment horizontal="left"/>
      <protection hidden="1"/>
    </xf>
    <xf numFmtId="0" fontId="0" fillId="0" borderId="21" xfId="0" applyFont="1" applyBorder="1" applyAlignment="1" applyProtection="1">
      <alignment horizontal="left"/>
      <protection hidden="1"/>
    </xf>
    <xf numFmtId="180" fontId="7" fillId="0" borderId="21" xfId="0" applyNumberFormat="1" applyFont="1" applyBorder="1" applyAlignment="1" applyProtection="1">
      <alignment horizontal="center"/>
      <protection hidden="1"/>
    </xf>
    <xf numFmtId="0" fontId="9" fillId="34" borderId="62" xfId="0" applyFont="1" applyFill="1" applyBorder="1" applyAlignment="1" applyProtection="1">
      <alignment horizontal="center"/>
      <protection hidden="1"/>
    </xf>
    <xf numFmtId="0" fontId="0" fillId="0" borderId="63" xfId="0" applyFont="1" applyBorder="1" applyAlignment="1" applyProtection="1">
      <alignment horizontal="center"/>
      <protection hidden="1"/>
    </xf>
    <xf numFmtId="0" fontId="8" fillId="0" borderId="55" xfId="0" applyFont="1" applyBorder="1" applyAlignment="1" applyProtection="1">
      <alignment horizontal="center"/>
      <protection hidden="1"/>
    </xf>
    <xf numFmtId="0" fontId="8" fillId="0" borderId="19" xfId="0" applyFont="1" applyBorder="1" applyAlignment="1" applyProtection="1">
      <alignment horizontal="center"/>
      <protection hidden="1"/>
    </xf>
    <xf numFmtId="0" fontId="0" fillId="0" borderId="19" xfId="0" applyFont="1" applyBorder="1" applyAlignment="1" applyProtection="1">
      <alignment horizontal="left"/>
      <protection hidden="1"/>
    </xf>
    <xf numFmtId="0" fontId="0" fillId="0" borderId="56" xfId="0" applyFont="1" applyBorder="1" applyAlignment="1" applyProtection="1">
      <alignment horizontal="left"/>
      <protection hidden="1"/>
    </xf>
    <xf numFmtId="0" fontId="9" fillId="0" borderId="64" xfId="0" applyFont="1" applyBorder="1" applyAlignment="1" applyProtection="1">
      <alignment horizontal="center"/>
      <protection hidden="1"/>
    </xf>
    <xf numFmtId="0" fontId="9" fillId="0" borderId="65" xfId="0" applyFont="1" applyBorder="1" applyAlignment="1" applyProtection="1">
      <alignment horizontal="center"/>
      <protection hidden="1"/>
    </xf>
    <xf numFmtId="0" fontId="9" fillId="0" borderId="66" xfId="0" applyFont="1" applyBorder="1" applyAlignment="1" applyProtection="1">
      <alignment horizontal="center"/>
      <protection hidden="1"/>
    </xf>
    <xf numFmtId="0" fontId="8" fillId="0" borderId="53" xfId="0" applyFont="1" applyBorder="1" applyAlignment="1" applyProtection="1">
      <alignment horizontal="center"/>
      <protection hidden="1"/>
    </xf>
    <xf numFmtId="0" fontId="8" fillId="0" borderId="17" xfId="0" applyFont="1" applyBorder="1" applyAlignment="1" applyProtection="1">
      <alignment horizontal="center"/>
      <protection hidden="1"/>
    </xf>
    <xf numFmtId="0" fontId="0" fillId="0" borderId="17" xfId="0" applyFont="1" applyBorder="1" applyAlignment="1" applyProtection="1">
      <alignment horizontal="left"/>
      <protection hidden="1"/>
    </xf>
    <xf numFmtId="0" fontId="0" fillId="0" borderId="54" xfId="0" applyFont="1" applyBorder="1" applyAlignment="1" applyProtection="1">
      <alignment horizontal="left"/>
      <protection hidden="1"/>
    </xf>
    <xf numFmtId="1" fontId="1" fillId="0" borderId="10" xfId="0" applyNumberFormat="1" applyFont="1" applyBorder="1" applyAlignment="1" applyProtection="1">
      <alignment horizontal="center"/>
      <protection hidden="1"/>
    </xf>
    <xf numFmtId="0" fontId="6" fillId="33" borderId="48" xfId="0" applyFont="1" applyFill="1" applyBorder="1" applyAlignment="1" applyProtection="1">
      <alignment horizontal="center"/>
      <protection hidden="1"/>
    </xf>
    <xf numFmtId="0" fontId="6" fillId="33" borderId="49" xfId="0" applyFont="1" applyFill="1" applyBorder="1" applyAlignment="1" applyProtection="1">
      <alignment horizontal="center"/>
      <protection hidden="1"/>
    </xf>
    <xf numFmtId="0" fontId="6" fillId="33" borderId="50" xfId="0" applyFont="1" applyFill="1" applyBorder="1" applyAlignment="1" applyProtection="1">
      <alignment horizontal="center"/>
      <protection hidden="1"/>
    </xf>
    <xf numFmtId="0" fontId="8" fillId="0" borderId="57" xfId="0" applyFont="1" applyBorder="1" applyAlignment="1" applyProtection="1">
      <alignment horizontal="center"/>
      <protection hidden="1"/>
    </xf>
    <xf numFmtId="0" fontId="8" fillId="0" borderId="18" xfId="0" applyFont="1" applyBorder="1" applyAlignment="1" applyProtection="1">
      <alignment horizontal="center"/>
      <protection hidden="1"/>
    </xf>
    <xf numFmtId="0" fontId="0" fillId="0" borderId="18" xfId="0" applyFont="1" applyBorder="1" applyAlignment="1" applyProtection="1">
      <alignment horizontal="left"/>
      <protection hidden="1"/>
    </xf>
    <xf numFmtId="0" fontId="0" fillId="0" borderId="58" xfId="0" applyFont="1" applyBorder="1" applyAlignment="1" applyProtection="1">
      <alignment horizontal="left"/>
      <protection hidden="1"/>
    </xf>
    <xf numFmtId="0" fontId="1" fillId="0" borderId="31" xfId="0" applyFont="1" applyBorder="1" applyAlignment="1" applyProtection="1">
      <alignment horizontal="center"/>
      <protection hidden="1"/>
    </xf>
    <xf numFmtId="0" fontId="1" fillId="0" borderId="12" xfId="0" applyFont="1" applyBorder="1" applyAlignment="1" applyProtection="1">
      <alignment horizontal="center"/>
      <protection hidden="1"/>
    </xf>
    <xf numFmtId="0" fontId="1" fillId="0" borderId="32" xfId="0" applyFont="1" applyBorder="1" applyAlignment="1" applyProtection="1">
      <alignment horizontal="center"/>
      <protection hidden="1"/>
    </xf>
    <xf numFmtId="185" fontId="1" fillId="0" borderId="47" xfId="0" applyNumberFormat="1" applyFont="1" applyBorder="1" applyAlignment="1" applyProtection="1">
      <alignment horizontal="center"/>
      <protection hidden="1"/>
    </xf>
    <xf numFmtId="185" fontId="0" fillId="0" borderId="47" xfId="0" applyNumberFormat="1" applyBorder="1" applyAlignment="1" applyProtection="1">
      <alignment/>
      <protection hidden="1"/>
    </xf>
    <xf numFmtId="180" fontId="1" fillId="0" borderId="30" xfId="0" applyNumberFormat="1" applyFont="1" applyBorder="1" applyAlignment="1" applyProtection="1">
      <alignment horizontal="center"/>
      <protection hidden="1"/>
    </xf>
    <xf numFmtId="0" fontId="0" fillId="0" borderId="10" xfId="0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4" fillId="0" borderId="30" xfId="0" applyFont="1" applyBorder="1" applyAlignment="1" applyProtection="1">
      <alignment horizontal="center"/>
      <protection hidden="1"/>
    </xf>
    <xf numFmtId="0" fontId="4" fillId="0" borderId="10" xfId="0" applyFont="1" applyBorder="1" applyAlignment="1" applyProtection="1">
      <alignment horizontal="center"/>
      <protection hidden="1"/>
    </xf>
    <xf numFmtId="0" fontId="4" fillId="0" borderId="11" xfId="0" applyFont="1" applyBorder="1" applyAlignment="1" applyProtection="1">
      <alignment horizontal="center"/>
      <protection hidden="1"/>
    </xf>
    <xf numFmtId="0" fontId="3" fillId="0" borderId="30" xfId="0" applyFont="1" applyBorder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3" fillId="0" borderId="11" xfId="0" applyFont="1" applyBorder="1" applyAlignment="1" applyProtection="1">
      <alignment horizontal="center"/>
      <protection hidden="1"/>
    </xf>
    <xf numFmtId="0" fontId="5" fillId="0" borderId="30" xfId="0" applyFont="1" applyBorder="1" applyAlignment="1" applyProtection="1">
      <alignment horizontal="center"/>
      <protection hidden="1"/>
    </xf>
    <xf numFmtId="0" fontId="5" fillId="0" borderId="10" xfId="0" applyFont="1" applyBorder="1" applyAlignment="1" applyProtection="1">
      <alignment horizontal="center"/>
      <protection hidden="1"/>
    </xf>
    <xf numFmtId="0" fontId="5" fillId="0" borderId="11" xfId="0" applyFont="1" applyBorder="1" applyAlignment="1" applyProtection="1">
      <alignment horizontal="center"/>
      <protection hidden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39</xdr:col>
      <xdr:colOff>0</xdr:colOff>
      <xdr:row>40</xdr:row>
      <xdr:rowOff>9525</xdr:rowOff>
    </xdr:from>
    <xdr:to>
      <xdr:col>53</xdr:col>
      <xdr:colOff>104775</xdr:colOff>
      <xdr:row>41</xdr:row>
      <xdr:rowOff>85725</xdr:rowOff>
    </xdr:to>
    <xdr:pic>
      <xdr:nvPicPr>
        <xdr:cNvPr id="1" name="Sortier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9810750"/>
          <a:ext cx="17049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42</xdr:row>
      <xdr:rowOff>9525</xdr:rowOff>
    </xdr:from>
    <xdr:to>
      <xdr:col>53</xdr:col>
      <xdr:colOff>104775</xdr:colOff>
      <xdr:row>43</xdr:row>
      <xdr:rowOff>95250</xdr:rowOff>
    </xdr:to>
    <xdr:pic>
      <xdr:nvPicPr>
        <xdr:cNvPr id="2" name="Druck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57700" y="10277475"/>
          <a:ext cx="17049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B2:CE79"/>
  <sheetViews>
    <sheetView tabSelected="1" zoomScalePageLayoutView="0" workbookViewId="0" topLeftCell="A1">
      <selection activeCell="AG21" sqref="AG21"/>
    </sheetView>
  </sheetViews>
  <sheetFormatPr defaultColWidth="1.7109375" defaultRowHeight="12.75"/>
  <cols>
    <col min="1" max="57" width="1.7109375" style="1" customWidth="1"/>
    <col min="58" max="58" width="4.7109375" style="1" hidden="1" customWidth="1"/>
    <col min="59" max="60" width="5.8515625" style="1" hidden="1" customWidth="1"/>
    <col min="61" max="61" width="4.140625" style="1" hidden="1" customWidth="1"/>
    <col min="62" max="64" width="1.7109375" style="1" hidden="1" customWidth="1"/>
    <col min="65" max="65" width="5.7109375" style="2" hidden="1" customWidth="1"/>
    <col min="66" max="66" width="6.7109375" style="2" hidden="1" customWidth="1"/>
    <col min="67" max="67" width="5.7109375" style="2" hidden="1" customWidth="1"/>
    <col min="68" max="68" width="7.00390625" style="2" hidden="1" customWidth="1"/>
    <col min="69" max="69" width="6.7109375" style="2" hidden="1" customWidth="1"/>
    <col min="70" max="70" width="5.7109375" style="2" hidden="1" customWidth="1"/>
    <col min="71" max="71" width="18.7109375" style="2" hidden="1" customWidth="1"/>
    <col min="72" max="76" width="5.7109375" style="2" customWidth="1"/>
    <col min="77" max="89" width="5.7109375" style="1" customWidth="1"/>
    <col min="90" max="16384" width="1.7109375" style="1" customWidth="1"/>
  </cols>
  <sheetData>
    <row r="1" ht="18.75" thickBot="1"/>
    <row r="2" spans="5:76" s="3" customFormat="1" ht="30.75" thickBot="1">
      <c r="E2" s="77" t="s">
        <v>39</v>
      </c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9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</row>
    <row r="3" ht="18.75" thickBot="1"/>
    <row r="4" spans="5:76" s="3" customFormat="1" ht="30.75" thickBot="1">
      <c r="E4" s="80" t="s">
        <v>43</v>
      </c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</row>
    <row r="5" ht="18.75" thickBot="1">
      <c r="CE5" s="4"/>
    </row>
    <row r="6" spans="5:76" s="5" customFormat="1" ht="24" thickBot="1">
      <c r="E6" s="83" t="s">
        <v>40</v>
      </c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5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</row>
    <row r="7" ht="18.75" thickBot="1"/>
    <row r="8" spans="5:52" ht="23.25">
      <c r="E8" s="195" t="s">
        <v>28</v>
      </c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7"/>
      <c r="Q8" s="93" t="s">
        <v>41</v>
      </c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5"/>
    </row>
    <row r="9" spans="5:52" ht="18">
      <c r="E9" s="198"/>
      <c r="F9" s="199"/>
      <c r="G9" s="199"/>
      <c r="H9" s="199"/>
      <c r="I9" s="199"/>
      <c r="J9" s="199"/>
      <c r="K9" s="199"/>
      <c r="L9" s="199"/>
      <c r="M9" s="199"/>
      <c r="N9" s="199"/>
      <c r="O9" s="199"/>
      <c r="P9" s="200"/>
      <c r="Q9" s="184" t="s">
        <v>42</v>
      </c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5"/>
      <c r="AC9" s="185"/>
      <c r="AD9" s="185"/>
      <c r="AE9" s="185"/>
      <c r="AF9" s="185"/>
      <c r="AG9" s="185"/>
      <c r="AH9" s="185"/>
      <c r="AI9" s="185"/>
      <c r="AJ9" s="185"/>
      <c r="AK9" s="185"/>
      <c r="AL9" s="185"/>
      <c r="AM9" s="185"/>
      <c r="AN9" s="185"/>
      <c r="AO9" s="185"/>
      <c r="AP9" s="185"/>
      <c r="AQ9" s="185"/>
      <c r="AR9" s="185"/>
      <c r="AS9" s="185"/>
      <c r="AT9" s="185"/>
      <c r="AU9" s="185"/>
      <c r="AV9" s="185"/>
      <c r="AW9" s="185"/>
      <c r="AX9" s="185"/>
      <c r="AY9" s="185"/>
      <c r="AZ9" s="186"/>
    </row>
    <row r="10" spans="5:76" s="6" customFormat="1" ht="18.75" thickBot="1">
      <c r="E10" s="202"/>
      <c r="F10" s="203"/>
      <c r="G10" s="203"/>
      <c r="H10" s="203"/>
      <c r="I10" s="203"/>
      <c r="J10" s="203"/>
      <c r="K10" s="203"/>
      <c r="L10" s="203"/>
      <c r="M10" s="203"/>
      <c r="N10" s="203"/>
      <c r="O10" s="203"/>
      <c r="P10" s="204"/>
      <c r="Q10" s="187"/>
      <c r="R10" s="188"/>
      <c r="S10" s="188"/>
      <c r="T10" s="188"/>
      <c r="U10" s="188"/>
      <c r="V10" s="188"/>
      <c r="W10" s="188"/>
      <c r="X10" s="188"/>
      <c r="Y10" s="188"/>
      <c r="Z10" s="188"/>
      <c r="AA10" s="188"/>
      <c r="AB10" s="188"/>
      <c r="AC10" s="188"/>
      <c r="AD10" s="188"/>
      <c r="AE10" s="188"/>
      <c r="AF10" s="188"/>
      <c r="AG10" s="188"/>
      <c r="AH10" s="188"/>
      <c r="AI10" s="188"/>
      <c r="AJ10" s="188"/>
      <c r="AK10" s="188"/>
      <c r="AL10" s="188"/>
      <c r="AM10" s="188"/>
      <c r="AN10" s="188"/>
      <c r="AO10" s="188"/>
      <c r="AP10" s="188"/>
      <c r="AQ10" s="188"/>
      <c r="AR10" s="188"/>
      <c r="AS10" s="188"/>
      <c r="AT10" s="188"/>
      <c r="AU10" s="188"/>
      <c r="AV10" s="188"/>
      <c r="AW10" s="188"/>
      <c r="AX10" s="188"/>
      <c r="AY10" s="188"/>
      <c r="AZ10" s="189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</row>
    <row r="11" ht="18.75" thickBot="1"/>
    <row r="12" spans="5:76" ht="18.75" thickBot="1">
      <c r="E12" s="205" t="s">
        <v>27</v>
      </c>
      <c r="F12" s="206"/>
      <c r="G12" s="206"/>
      <c r="H12" s="206"/>
      <c r="I12" s="206"/>
      <c r="J12" s="206"/>
      <c r="K12" s="206"/>
      <c r="L12" s="193">
        <v>42623</v>
      </c>
      <c r="M12" s="193"/>
      <c r="N12" s="193"/>
      <c r="O12" s="193"/>
      <c r="P12" s="193"/>
      <c r="Q12" s="193"/>
      <c r="R12" s="193"/>
      <c r="S12" s="193"/>
      <c r="T12" s="193"/>
      <c r="U12" s="194"/>
      <c r="V12" s="194"/>
      <c r="W12" s="194"/>
      <c r="X12" s="194"/>
      <c r="Y12" s="2"/>
      <c r="Z12" s="2"/>
      <c r="AA12" s="2"/>
      <c r="AB12" s="2"/>
      <c r="AC12" s="2"/>
      <c r="AD12" s="89" t="s">
        <v>17</v>
      </c>
      <c r="AE12" s="90"/>
      <c r="AF12" s="90"/>
      <c r="AG12" s="90"/>
      <c r="AH12" s="90"/>
      <c r="AI12" s="91"/>
      <c r="AJ12" s="190">
        <v>0.5625</v>
      </c>
      <c r="AK12" s="191"/>
      <c r="AL12" s="191"/>
      <c r="AM12" s="191"/>
      <c r="AN12" s="191"/>
      <c r="AO12" s="191"/>
      <c r="AP12" s="191"/>
      <c r="AQ12" s="192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</row>
    <row r="13" ht="18.75" thickBot="1"/>
    <row r="14" spans="5:76" ht="18.75" thickBot="1">
      <c r="E14" s="89" t="s">
        <v>18</v>
      </c>
      <c r="F14" s="90"/>
      <c r="G14" s="90"/>
      <c r="H14" s="90"/>
      <c r="I14" s="90"/>
      <c r="J14" s="90"/>
      <c r="K14" s="91"/>
      <c r="L14" s="209">
        <v>1</v>
      </c>
      <c r="M14" s="209"/>
      <c r="N14" s="210" t="s">
        <v>21</v>
      </c>
      <c r="O14" s="210"/>
      <c r="P14" s="92">
        <v>14</v>
      </c>
      <c r="Q14" s="92"/>
      <c r="R14" s="92"/>
      <c r="S14" s="92"/>
      <c r="T14" s="207" t="s">
        <v>20</v>
      </c>
      <c r="U14" s="207"/>
      <c r="V14" s="207"/>
      <c r="W14" s="207"/>
      <c r="X14" s="208"/>
      <c r="AD14" s="89" t="s">
        <v>19</v>
      </c>
      <c r="AE14" s="90"/>
      <c r="AF14" s="90"/>
      <c r="AG14" s="90"/>
      <c r="AH14" s="90"/>
      <c r="AI14" s="91"/>
      <c r="AJ14" s="92">
        <v>1</v>
      </c>
      <c r="AK14" s="92"/>
      <c r="AL14" s="92"/>
      <c r="AM14" s="92"/>
      <c r="AN14" s="8" t="s">
        <v>20</v>
      </c>
      <c r="AO14" s="8"/>
      <c r="AP14" s="8"/>
      <c r="AQ14" s="9"/>
      <c r="BA14" s="2">
        <f>L14*P14</f>
        <v>14</v>
      </c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1"/>
      <c r="BN14" s="10">
        <f>L14*BP14+BQ14</f>
        <v>0.010416666666666666</v>
      </c>
      <c r="BO14" s="1"/>
      <c r="BP14" s="10">
        <f>P14/1440</f>
        <v>0.009722222222222222</v>
      </c>
      <c r="BQ14" s="10">
        <f>AJ14/1440</f>
        <v>0.0006944444444444445</v>
      </c>
      <c r="BR14" s="1"/>
      <c r="BS14" s="1"/>
      <c r="BT14" s="1"/>
      <c r="BU14" s="1"/>
      <c r="BV14" s="1"/>
      <c r="BW14" s="1"/>
      <c r="BX14" s="1"/>
    </row>
    <row r="15" ht="18.75" thickBot="1"/>
    <row r="16" spans="2:55" ht="18.75" thickBot="1">
      <c r="B16" s="86" t="s">
        <v>35</v>
      </c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8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</row>
    <row r="17" spans="2:55" ht="18">
      <c r="B17" s="211" t="s">
        <v>1</v>
      </c>
      <c r="C17" s="212"/>
      <c r="D17" s="98" t="s">
        <v>44</v>
      </c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D17" s="35"/>
      <c r="AE17" s="35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</row>
    <row r="18" spans="2:55" ht="18">
      <c r="B18" s="96" t="s">
        <v>2</v>
      </c>
      <c r="C18" s="97"/>
      <c r="D18" s="101" t="s">
        <v>45</v>
      </c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3"/>
      <c r="AD18" s="35"/>
      <c r="AE18" s="35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</row>
    <row r="19" spans="2:55" ht="18">
      <c r="B19" s="96" t="s">
        <v>3</v>
      </c>
      <c r="C19" s="97"/>
      <c r="D19" s="201" t="s">
        <v>46</v>
      </c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3"/>
      <c r="AD19" s="35"/>
      <c r="AE19" s="35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</row>
    <row r="20" spans="2:55" ht="18">
      <c r="B20" s="96" t="s">
        <v>4</v>
      </c>
      <c r="C20" s="97"/>
      <c r="D20" s="201" t="s">
        <v>47</v>
      </c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3"/>
      <c r="AD20" s="35"/>
      <c r="AE20" s="35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</row>
    <row r="21" spans="2:55" ht="18">
      <c r="B21" s="96" t="s">
        <v>25</v>
      </c>
      <c r="C21" s="97"/>
      <c r="D21" s="101" t="s">
        <v>48</v>
      </c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3"/>
      <c r="AD21" s="35"/>
      <c r="AE21" s="35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</row>
    <row r="22" spans="2:55" ht="18.75" thickBot="1">
      <c r="B22" s="123" t="s">
        <v>26</v>
      </c>
      <c r="C22" s="124"/>
      <c r="D22" s="125" t="s">
        <v>49</v>
      </c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7"/>
      <c r="AD22" s="35"/>
      <c r="AE22" s="35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</row>
    <row r="23" ht="18.75" thickBot="1"/>
    <row r="24" spans="2:76" ht="18.75" thickBot="1">
      <c r="B24" s="128" t="s">
        <v>5</v>
      </c>
      <c r="C24" s="129"/>
      <c r="D24" s="129" t="s">
        <v>0</v>
      </c>
      <c r="E24" s="129"/>
      <c r="F24" s="129"/>
      <c r="G24" s="129"/>
      <c r="H24" s="129"/>
      <c r="I24" s="129" t="s">
        <v>36</v>
      </c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129"/>
      <c r="AG24" s="129"/>
      <c r="AH24" s="129"/>
      <c r="AI24" s="129"/>
      <c r="AJ24" s="129"/>
      <c r="AK24" s="129"/>
      <c r="AL24" s="129"/>
      <c r="AM24" s="129"/>
      <c r="AN24" s="129"/>
      <c r="AO24" s="129"/>
      <c r="AP24" s="129"/>
      <c r="AQ24" s="129"/>
      <c r="AR24" s="132" t="s">
        <v>6</v>
      </c>
      <c r="AS24" s="129"/>
      <c r="AT24" s="129"/>
      <c r="AU24" s="129"/>
      <c r="AV24" s="133"/>
      <c r="AW24" s="71" t="s">
        <v>38</v>
      </c>
      <c r="AX24" s="72"/>
      <c r="AY24" s="72"/>
      <c r="AZ24" s="72"/>
      <c r="BA24" s="73"/>
      <c r="BF24" s="2" t="s">
        <v>9</v>
      </c>
      <c r="BG24" s="2" t="s">
        <v>10</v>
      </c>
      <c r="BH24" s="2" t="s">
        <v>11</v>
      </c>
      <c r="BI24" s="2" t="s">
        <v>12</v>
      </c>
      <c r="BJ24" s="2"/>
      <c r="BK24" s="2"/>
      <c r="BL24" s="2"/>
      <c r="BR24" s="1"/>
      <c r="BS24" s="1"/>
      <c r="BT24" s="1"/>
      <c r="BU24" s="1"/>
      <c r="BV24" s="1"/>
      <c r="BW24" s="1"/>
      <c r="BX24" s="1"/>
    </row>
    <row r="25" spans="2:76" ht="18">
      <c r="B25" s="160">
        <v>1</v>
      </c>
      <c r="C25" s="161"/>
      <c r="D25" s="166">
        <f>IF((AW25=""),AJ12,AW25)</f>
        <v>0.5625</v>
      </c>
      <c r="E25" s="167"/>
      <c r="F25" s="167"/>
      <c r="G25" s="167"/>
      <c r="H25" s="168"/>
      <c r="I25" s="111" t="str">
        <f>D17</f>
        <v>PSG Friedrichshafen 7er</v>
      </c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" t="s">
        <v>8</v>
      </c>
      <c r="AA25" s="158" t="str">
        <f>D18</f>
        <v>SV Balzheim 7er</v>
      </c>
      <c r="AB25" s="158"/>
      <c r="AC25" s="158"/>
      <c r="AD25" s="158"/>
      <c r="AE25" s="158"/>
      <c r="AF25" s="158"/>
      <c r="AG25" s="158"/>
      <c r="AH25" s="158"/>
      <c r="AI25" s="158"/>
      <c r="AJ25" s="158"/>
      <c r="AK25" s="158"/>
      <c r="AL25" s="158"/>
      <c r="AM25" s="158"/>
      <c r="AN25" s="158"/>
      <c r="AO25" s="158"/>
      <c r="AP25" s="158"/>
      <c r="AQ25" s="159"/>
      <c r="AR25" s="134"/>
      <c r="AS25" s="135"/>
      <c r="AT25" s="12" t="s">
        <v>7</v>
      </c>
      <c r="AU25" s="135"/>
      <c r="AV25" s="147"/>
      <c r="AW25" s="74"/>
      <c r="AX25" s="75"/>
      <c r="AY25" s="75"/>
      <c r="AZ25" s="75"/>
      <c r="BA25" s="76"/>
      <c r="BF25" s="2">
        <f>AR25-AU25</f>
        <v>0</v>
      </c>
      <c r="BG25" s="2">
        <f>IF((OR(AR25="",AU25="")),0,IF(BF25&lt;0,0)+IF(BF25=0,1)+IF(BF25&gt;0,3))</f>
        <v>0</v>
      </c>
      <c r="BH25" s="2">
        <f>IF((OR(AR25="",AU25="")),0,IF(BF25&lt;0,3)+IF(BF25=0,1)+IF(BF25&gt;0,0))</f>
        <v>0</v>
      </c>
      <c r="BI25" s="2">
        <f>IF((OR(AR25="",AU25="")),0,1)</f>
        <v>0</v>
      </c>
      <c r="BJ25" s="2"/>
      <c r="BK25" s="2"/>
      <c r="BL25" s="2"/>
      <c r="BR25" s="1"/>
      <c r="BS25" s="1"/>
      <c r="BT25" s="1"/>
      <c r="BU25" s="1"/>
      <c r="BV25" s="1"/>
      <c r="BW25" s="1"/>
      <c r="BX25" s="1"/>
    </row>
    <row r="26" spans="2:76" ht="18">
      <c r="B26" s="120">
        <v>2</v>
      </c>
      <c r="C26" s="162"/>
      <c r="D26" s="152">
        <f>IF((AW26=""),D25+BN14,AW26)</f>
        <v>0.5729166666666666</v>
      </c>
      <c r="E26" s="153"/>
      <c r="F26" s="153"/>
      <c r="G26" s="153"/>
      <c r="H26" s="154"/>
      <c r="I26" s="113" t="str">
        <f>D19</f>
        <v>TSV Grünkraut 9er</v>
      </c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36" t="s">
        <v>8</v>
      </c>
      <c r="AA26" s="114" t="str">
        <f>D20</f>
        <v>SV Haslach 9er</v>
      </c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31"/>
      <c r="AR26" s="136"/>
      <c r="AS26" s="137"/>
      <c r="AT26" s="37" t="s">
        <v>7</v>
      </c>
      <c r="AU26" s="137"/>
      <c r="AV26" s="148"/>
      <c r="AW26" s="59"/>
      <c r="AX26" s="60"/>
      <c r="AY26" s="60"/>
      <c r="AZ26" s="60"/>
      <c r="BA26" s="61"/>
      <c r="BF26" s="2">
        <f aca="true" t="shared" si="0" ref="BF26:BF39">AR26-AU26</f>
        <v>0</v>
      </c>
      <c r="BG26" s="2">
        <f aca="true" t="shared" si="1" ref="BG26:BG39">IF((OR(AR26="",AU26="")),0,IF(BF26&lt;0,0)+IF(BF26=0,1)+IF(BF26&gt;0,3))</f>
        <v>0</v>
      </c>
      <c r="BH26" s="2">
        <f aca="true" t="shared" si="2" ref="BH26:BH39">IF((OR(AR26="",AU26="")),0,IF(BF26&lt;0,3)+IF(BF26=0,1)+IF(BF26&gt;0,0))</f>
        <v>0</v>
      </c>
      <c r="BI26" s="2">
        <f aca="true" t="shared" si="3" ref="BI26:BI39">IF((OR(AR26="",AU26="")),0,1)</f>
        <v>0</v>
      </c>
      <c r="BJ26" s="2"/>
      <c r="BK26" s="2"/>
      <c r="BL26" s="2"/>
      <c r="BR26" s="1"/>
      <c r="BS26" s="1"/>
      <c r="BT26" s="1"/>
      <c r="BU26" s="1"/>
      <c r="BV26" s="1"/>
      <c r="BW26" s="1"/>
      <c r="BX26" s="1"/>
    </row>
    <row r="27" spans="2:76" ht="18.75" thickBot="1">
      <c r="B27" s="108">
        <v>3</v>
      </c>
      <c r="C27" s="163"/>
      <c r="D27" s="155">
        <f>IF((AW27=""),D26+BN14,AW27)</f>
        <v>0.5833333333333333</v>
      </c>
      <c r="E27" s="156"/>
      <c r="F27" s="156"/>
      <c r="G27" s="156"/>
      <c r="H27" s="157"/>
      <c r="I27" s="104" t="str">
        <f>D21</f>
        <v>SGM Fronreute / Baindt 9er</v>
      </c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5" t="s">
        <v>8</v>
      </c>
      <c r="AA27" s="105" t="str">
        <f>D22</f>
        <v>FV Bad Waldsee 7er</v>
      </c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49"/>
      <c r="AR27" s="138"/>
      <c r="AS27" s="139"/>
      <c r="AT27" s="16" t="s">
        <v>7</v>
      </c>
      <c r="AU27" s="139"/>
      <c r="AV27" s="146"/>
      <c r="AW27" s="62"/>
      <c r="AX27" s="63"/>
      <c r="AY27" s="63"/>
      <c r="AZ27" s="63"/>
      <c r="BA27" s="64"/>
      <c r="BF27" s="2">
        <f t="shared" si="0"/>
        <v>0</v>
      </c>
      <c r="BG27" s="2">
        <f t="shared" si="1"/>
        <v>0</v>
      </c>
      <c r="BH27" s="2">
        <f t="shared" si="2"/>
        <v>0</v>
      </c>
      <c r="BI27" s="2">
        <f t="shared" si="3"/>
        <v>0</v>
      </c>
      <c r="BJ27" s="2"/>
      <c r="BK27" s="2"/>
      <c r="BL27" s="2"/>
      <c r="BR27" s="1"/>
      <c r="BS27" s="1"/>
      <c r="BT27" s="1"/>
      <c r="BU27" s="1"/>
      <c r="BV27" s="1"/>
      <c r="BW27" s="1"/>
      <c r="BX27" s="1"/>
    </row>
    <row r="28" spans="2:76" ht="18">
      <c r="B28" s="164">
        <v>4</v>
      </c>
      <c r="C28" s="165"/>
      <c r="D28" s="152">
        <f>IF((AW28=""),D27+BN14,AW28)</f>
        <v>0.5937499999999999</v>
      </c>
      <c r="E28" s="153"/>
      <c r="F28" s="153"/>
      <c r="G28" s="153"/>
      <c r="H28" s="154"/>
      <c r="I28" s="106" t="str">
        <f>D17</f>
        <v>PSG Friedrichshafen 7er</v>
      </c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7" t="s">
        <v>8</v>
      </c>
      <c r="AA28" s="107" t="str">
        <f>D19</f>
        <v>TSV Grünkraut 9er</v>
      </c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30"/>
      <c r="AR28" s="140"/>
      <c r="AS28" s="141"/>
      <c r="AT28" s="18" t="s">
        <v>7</v>
      </c>
      <c r="AU28" s="141"/>
      <c r="AV28" s="145"/>
      <c r="AW28" s="65"/>
      <c r="AX28" s="66"/>
      <c r="AY28" s="66"/>
      <c r="AZ28" s="66"/>
      <c r="BA28" s="67"/>
      <c r="BF28" s="2">
        <f t="shared" si="0"/>
        <v>0</v>
      </c>
      <c r="BG28" s="2">
        <f t="shared" si="1"/>
        <v>0</v>
      </c>
      <c r="BH28" s="2">
        <f t="shared" si="2"/>
        <v>0</v>
      </c>
      <c r="BI28" s="2">
        <f t="shared" si="3"/>
        <v>0</v>
      </c>
      <c r="BJ28" s="2"/>
      <c r="BK28" s="2"/>
      <c r="BL28" s="2"/>
      <c r="BR28" s="1"/>
      <c r="BS28" s="1"/>
      <c r="BT28" s="1"/>
      <c r="BU28" s="1"/>
      <c r="BV28" s="1"/>
      <c r="BW28" s="1"/>
      <c r="BX28" s="1"/>
    </row>
    <row r="29" spans="2:76" ht="18">
      <c r="B29" s="164">
        <v>5</v>
      </c>
      <c r="C29" s="165"/>
      <c r="D29" s="152">
        <f>IF((AW29=""),D28+BN14,AW29)</f>
        <v>0.6041666666666665</v>
      </c>
      <c r="E29" s="153"/>
      <c r="F29" s="153"/>
      <c r="G29" s="153"/>
      <c r="H29" s="154"/>
      <c r="I29" s="106" t="str">
        <f>D18</f>
        <v>SV Balzheim 7er</v>
      </c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7" t="s">
        <v>8</v>
      </c>
      <c r="AA29" s="107" t="str">
        <f>D21</f>
        <v>SGM Fronreute / Baindt 9er</v>
      </c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30"/>
      <c r="AR29" s="140"/>
      <c r="AS29" s="141"/>
      <c r="AT29" s="18" t="s">
        <v>7</v>
      </c>
      <c r="AU29" s="141"/>
      <c r="AV29" s="145"/>
      <c r="AW29" s="50"/>
      <c r="AX29" s="51"/>
      <c r="AY29" s="51"/>
      <c r="AZ29" s="51"/>
      <c r="BA29" s="52"/>
      <c r="BF29" s="2">
        <f t="shared" si="0"/>
        <v>0</v>
      </c>
      <c r="BG29" s="2">
        <f t="shared" si="1"/>
        <v>0</v>
      </c>
      <c r="BH29" s="2">
        <f t="shared" si="2"/>
        <v>0</v>
      </c>
      <c r="BI29" s="2">
        <f t="shared" si="3"/>
        <v>0</v>
      </c>
      <c r="BJ29" s="2"/>
      <c r="BK29" s="2"/>
      <c r="BL29" s="2"/>
      <c r="BR29" s="1"/>
      <c r="BS29" s="1"/>
      <c r="BT29" s="1"/>
      <c r="BU29" s="1"/>
      <c r="BV29" s="1"/>
      <c r="BW29" s="1"/>
      <c r="BX29" s="1"/>
    </row>
    <row r="30" spans="2:76" ht="18.75" thickBot="1">
      <c r="B30" s="108">
        <v>6</v>
      </c>
      <c r="C30" s="163"/>
      <c r="D30" s="155">
        <f>IF((AW30=""),D29+BN14,AW30)</f>
        <v>0.6145833333333331</v>
      </c>
      <c r="E30" s="156"/>
      <c r="F30" s="156"/>
      <c r="G30" s="156"/>
      <c r="H30" s="157"/>
      <c r="I30" s="104" t="str">
        <f>D20</f>
        <v>SV Haslach 9er</v>
      </c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5" t="s">
        <v>8</v>
      </c>
      <c r="AA30" s="105" t="str">
        <f>D22</f>
        <v>FV Bad Waldsee 7er</v>
      </c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49"/>
      <c r="AR30" s="138"/>
      <c r="AS30" s="139"/>
      <c r="AT30" s="16" t="s">
        <v>7</v>
      </c>
      <c r="AU30" s="139"/>
      <c r="AV30" s="146"/>
      <c r="AW30" s="56"/>
      <c r="AX30" s="57"/>
      <c r="AY30" s="57"/>
      <c r="AZ30" s="57"/>
      <c r="BA30" s="58"/>
      <c r="BF30" s="2">
        <f t="shared" si="0"/>
        <v>0</v>
      </c>
      <c r="BG30" s="2">
        <f t="shared" si="1"/>
        <v>0</v>
      </c>
      <c r="BH30" s="2">
        <f t="shared" si="2"/>
        <v>0</v>
      </c>
      <c r="BI30" s="2">
        <f t="shared" si="3"/>
        <v>0</v>
      </c>
      <c r="BJ30" s="2"/>
      <c r="BK30" s="2"/>
      <c r="BL30" s="2"/>
      <c r="BR30" s="1"/>
      <c r="BS30" s="1"/>
      <c r="BT30" s="1"/>
      <c r="BU30" s="1"/>
      <c r="BV30" s="1"/>
      <c r="BW30" s="1"/>
      <c r="BX30" s="1"/>
    </row>
    <row r="31" spans="2:76" ht="18">
      <c r="B31" s="164">
        <v>7</v>
      </c>
      <c r="C31" s="165"/>
      <c r="D31" s="152">
        <f>IF((AW31=""),D30+BN14,AW31)</f>
        <v>0.6249999999999998</v>
      </c>
      <c r="E31" s="153"/>
      <c r="F31" s="153"/>
      <c r="G31" s="153"/>
      <c r="H31" s="154"/>
      <c r="I31" s="106" t="str">
        <f>D21</f>
        <v>SGM Fronreute / Baindt 9er</v>
      </c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7" t="s">
        <v>8</v>
      </c>
      <c r="AA31" s="107" t="str">
        <f>D17</f>
        <v>PSG Friedrichshafen 7er</v>
      </c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30"/>
      <c r="AR31" s="140"/>
      <c r="AS31" s="141"/>
      <c r="AT31" s="18" t="s">
        <v>7</v>
      </c>
      <c r="AU31" s="141"/>
      <c r="AV31" s="145"/>
      <c r="AW31" s="50"/>
      <c r="AX31" s="51"/>
      <c r="AY31" s="51"/>
      <c r="AZ31" s="51"/>
      <c r="BA31" s="52"/>
      <c r="BF31" s="2">
        <f t="shared" si="0"/>
        <v>0</v>
      </c>
      <c r="BG31" s="2">
        <f t="shared" si="1"/>
        <v>0</v>
      </c>
      <c r="BH31" s="2">
        <f t="shared" si="2"/>
        <v>0</v>
      </c>
      <c r="BI31" s="2">
        <f t="shared" si="3"/>
        <v>0</v>
      </c>
      <c r="BJ31" s="2"/>
      <c r="BK31" s="2"/>
      <c r="BL31" s="2"/>
      <c r="BR31" s="1"/>
      <c r="BS31" s="1"/>
      <c r="BT31" s="1"/>
      <c r="BU31" s="1"/>
      <c r="BV31" s="1"/>
      <c r="BW31" s="1"/>
      <c r="BX31" s="1"/>
    </row>
    <row r="32" spans="2:76" ht="18">
      <c r="B32" s="120">
        <v>8</v>
      </c>
      <c r="C32" s="162"/>
      <c r="D32" s="152">
        <f>IF((AW32=""),D31+BN14,AW32)</f>
        <v>0.6354166666666664</v>
      </c>
      <c r="E32" s="153"/>
      <c r="F32" s="153"/>
      <c r="G32" s="153"/>
      <c r="H32" s="154"/>
      <c r="I32" s="113" t="str">
        <f>D18</f>
        <v>SV Balzheim 7er</v>
      </c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36" t="s">
        <v>8</v>
      </c>
      <c r="AA32" s="114" t="str">
        <f>D20</f>
        <v>SV Haslach 9er</v>
      </c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4"/>
      <c r="AQ32" s="131"/>
      <c r="AR32" s="136"/>
      <c r="AS32" s="137"/>
      <c r="AT32" s="37" t="s">
        <v>7</v>
      </c>
      <c r="AU32" s="137"/>
      <c r="AV32" s="148"/>
      <c r="AW32" s="59"/>
      <c r="AX32" s="60"/>
      <c r="AY32" s="60"/>
      <c r="AZ32" s="60"/>
      <c r="BA32" s="61"/>
      <c r="BF32" s="2">
        <f t="shared" si="0"/>
        <v>0</v>
      </c>
      <c r="BG32" s="2">
        <f t="shared" si="1"/>
        <v>0</v>
      </c>
      <c r="BH32" s="2">
        <f t="shared" si="2"/>
        <v>0</v>
      </c>
      <c r="BI32" s="2">
        <f t="shared" si="3"/>
        <v>0</v>
      </c>
      <c r="BJ32" s="2"/>
      <c r="BK32" s="2"/>
      <c r="BL32" s="2"/>
      <c r="BR32" s="1"/>
      <c r="BS32" s="1"/>
      <c r="BT32" s="1"/>
      <c r="BU32" s="1"/>
      <c r="BV32" s="1"/>
      <c r="BW32" s="1"/>
      <c r="BX32" s="1"/>
    </row>
    <row r="33" spans="2:76" ht="18.75" thickBot="1">
      <c r="B33" s="108">
        <v>9</v>
      </c>
      <c r="C33" s="163"/>
      <c r="D33" s="155">
        <f>IF((AW33=""),D32+BN14,AW33)</f>
        <v>0.645833333333333</v>
      </c>
      <c r="E33" s="156"/>
      <c r="F33" s="156"/>
      <c r="G33" s="156"/>
      <c r="H33" s="157"/>
      <c r="I33" s="104" t="str">
        <f>D22</f>
        <v>FV Bad Waldsee 7er</v>
      </c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5" t="s">
        <v>8</v>
      </c>
      <c r="AA33" s="105" t="str">
        <f>D19</f>
        <v>TSV Grünkraut 9er</v>
      </c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49"/>
      <c r="AR33" s="138"/>
      <c r="AS33" s="139"/>
      <c r="AT33" s="16" t="s">
        <v>7</v>
      </c>
      <c r="AU33" s="139"/>
      <c r="AV33" s="146"/>
      <c r="AW33" s="62"/>
      <c r="AX33" s="63"/>
      <c r="AY33" s="63"/>
      <c r="AZ33" s="63"/>
      <c r="BA33" s="64"/>
      <c r="BF33" s="2">
        <f t="shared" si="0"/>
        <v>0</v>
      </c>
      <c r="BG33" s="2">
        <f t="shared" si="1"/>
        <v>0</v>
      </c>
      <c r="BH33" s="2">
        <f t="shared" si="2"/>
        <v>0</v>
      </c>
      <c r="BI33" s="2">
        <f t="shared" si="3"/>
        <v>0</v>
      </c>
      <c r="BJ33" s="2"/>
      <c r="BK33" s="2"/>
      <c r="BL33" s="2"/>
      <c r="BR33" s="1"/>
      <c r="BS33" s="1"/>
      <c r="BT33" s="1"/>
      <c r="BU33" s="1"/>
      <c r="BV33" s="1"/>
      <c r="BW33" s="1"/>
      <c r="BX33" s="1"/>
    </row>
    <row r="34" spans="2:76" ht="18">
      <c r="B34" s="164">
        <v>10</v>
      </c>
      <c r="C34" s="165"/>
      <c r="D34" s="152">
        <f>IF((AW34=""),D33+BN14,AW34)</f>
        <v>0.6562499999999997</v>
      </c>
      <c r="E34" s="153"/>
      <c r="F34" s="153"/>
      <c r="G34" s="153"/>
      <c r="H34" s="154"/>
      <c r="I34" s="106" t="str">
        <f>D17</f>
        <v>PSG Friedrichshafen 7er</v>
      </c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7" t="s">
        <v>8</v>
      </c>
      <c r="AA34" s="107" t="str">
        <f>D20</f>
        <v>SV Haslach 9er</v>
      </c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30"/>
      <c r="AR34" s="140"/>
      <c r="AS34" s="141"/>
      <c r="AT34" s="18" t="s">
        <v>7</v>
      </c>
      <c r="AU34" s="141"/>
      <c r="AV34" s="145"/>
      <c r="AW34" s="50"/>
      <c r="AX34" s="51"/>
      <c r="AY34" s="51"/>
      <c r="AZ34" s="51"/>
      <c r="BA34" s="52"/>
      <c r="BF34" s="2">
        <f t="shared" si="0"/>
        <v>0</v>
      </c>
      <c r="BG34" s="2">
        <f t="shared" si="1"/>
        <v>0</v>
      </c>
      <c r="BH34" s="2">
        <f t="shared" si="2"/>
        <v>0</v>
      </c>
      <c r="BI34" s="2">
        <f t="shared" si="3"/>
        <v>0</v>
      </c>
      <c r="BJ34" s="2"/>
      <c r="BK34" s="2"/>
      <c r="BL34" s="2"/>
      <c r="BR34" s="1"/>
      <c r="BS34" s="1"/>
      <c r="BT34" s="1"/>
      <c r="BU34" s="1"/>
      <c r="BV34" s="1"/>
      <c r="BW34" s="1"/>
      <c r="BX34" s="1"/>
    </row>
    <row r="35" spans="2:76" ht="18">
      <c r="B35" s="120">
        <v>11</v>
      </c>
      <c r="C35" s="162"/>
      <c r="D35" s="152">
        <f>IF((AW35=""),D34+BN14,AW35)</f>
        <v>0.6666666666666663</v>
      </c>
      <c r="E35" s="153"/>
      <c r="F35" s="153"/>
      <c r="G35" s="153"/>
      <c r="H35" s="154"/>
      <c r="I35" s="113" t="str">
        <f>D22</f>
        <v>FV Bad Waldsee 7er</v>
      </c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7" t="s">
        <v>8</v>
      </c>
      <c r="AA35" s="114" t="str">
        <f>D18</f>
        <v>SV Balzheim 7er</v>
      </c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  <c r="AN35" s="114"/>
      <c r="AO35" s="114"/>
      <c r="AP35" s="114"/>
      <c r="AQ35" s="131"/>
      <c r="AR35" s="136"/>
      <c r="AS35" s="137"/>
      <c r="AT35" s="18" t="s">
        <v>7</v>
      </c>
      <c r="AU35" s="137"/>
      <c r="AV35" s="148"/>
      <c r="AW35" s="68"/>
      <c r="AX35" s="69"/>
      <c r="AY35" s="69"/>
      <c r="AZ35" s="69"/>
      <c r="BA35" s="70"/>
      <c r="BF35" s="2">
        <f t="shared" si="0"/>
        <v>0</v>
      </c>
      <c r="BG35" s="2">
        <f t="shared" si="1"/>
        <v>0</v>
      </c>
      <c r="BH35" s="2">
        <f t="shared" si="2"/>
        <v>0</v>
      </c>
      <c r="BI35" s="2">
        <f t="shared" si="3"/>
        <v>0</v>
      </c>
      <c r="BJ35" s="2"/>
      <c r="BK35" s="2"/>
      <c r="BL35" s="2"/>
      <c r="BR35" s="1"/>
      <c r="BS35" s="1"/>
      <c r="BT35" s="1"/>
      <c r="BU35" s="1"/>
      <c r="BV35" s="1"/>
      <c r="BW35" s="1"/>
      <c r="BX35" s="1"/>
    </row>
    <row r="36" spans="2:76" ht="18.75" thickBot="1">
      <c r="B36" s="108">
        <v>12</v>
      </c>
      <c r="C36" s="163"/>
      <c r="D36" s="155">
        <f>IF((AW36=""),D35+BN14,AW36)</f>
        <v>0.6770833333333329</v>
      </c>
      <c r="E36" s="156"/>
      <c r="F36" s="156"/>
      <c r="G36" s="156"/>
      <c r="H36" s="157"/>
      <c r="I36" s="104" t="str">
        <f>D19</f>
        <v>TSV Grünkraut 9er</v>
      </c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5" t="s">
        <v>8</v>
      </c>
      <c r="AA36" s="105" t="str">
        <f>D21</f>
        <v>SGM Fronreute / Baindt 9er</v>
      </c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49"/>
      <c r="AR36" s="138"/>
      <c r="AS36" s="139"/>
      <c r="AT36" s="16" t="s">
        <v>7</v>
      </c>
      <c r="AU36" s="139"/>
      <c r="AV36" s="146"/>
      <c r="AW36" s="62"/>
      <c r="AX36" s="63"/>
      <c r="AY36" s="63"/>
      <c r="AZ36" s="63"/>
      <c r="BA36" s="64"/>
      <c r="BF36" s="2">
        <f t="shared" si="0"/>
        <v>0</v>
      </c>
      <c r="BG36" s="2">
        <f t="shared" si="1"/>
        <v>0</v>
      </c>
      <c r="BH36" s="2">
        <f t="shared" si="2"/>
        <v>0</v>
      </c>
      <c r="BI36" s="2">
        <f t="shared" si="3"/>
        <v>0</v>
      </c>
      <c r="BJ36" s="2"/>
      <c r="BK36" s="2"/>
      <c r="BL36" s="2"/>
      <c r="BR36" s="1"/>
      <c r="BS36" s="1"/>
      <c r="BT36" s="1"/>
      <c r="BU36" s="1"/>
      <c r="BV36" s="1"/>
      <c r="BW36" s="1"/>
      <c r="BX36" s="1"/>
    </row>
    <row r="37" spans="2:76" ht="18">
      <c r="B37" s="164">
        <v>13</v>
      </c>
      <c r="C37" s="165"/>
      <c r="D37" s="152">
        <f>IF((AW37=""),D36+BN14,AW37)</f>
        <v>0.6874999999999996</v>
      </c>
      <c r="E37" s="153"/>
      <c r="F37" s="153"/>
      <c r="G37" s="153"/>
      <c r="H37" s="154"/>
      <c r="I37" s="106" t="str">
        <f>D22</f>
        <v>FV Bad Waldsee 7er</v>
      </c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7" t="s">
        <v>8</v>
      </c>
      <c r="AA37" s="107" t="str">
        <f>D17</f>
        <v>PSG Friedrichshafen 7er</v>
      </c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30"/>
      <c r="AR37" s="140"/>
      <c r="AS37" s="141"/>
      <c r="AT37" s="18" t="s">
        <v>7</v>
      </c>
      <c r="AU37" s="141"/>
      <c r="AV37" s="145"/>
      <c r="AW37" s="65"/>
      <c r="AX37" s="66"/>
      <c r="AY37" s="66"/>
      <c r="AZ37" s="66"/>
      <c r="BA37" s="67"/>
      <c r="BF37" s="2">
        <f t="shared" si="0"/>
        <v>0</v>
      </c>
      <c r="BG37" s="2">
        <f t="shared" si="1"/>
        <v>0</v>
      </c>
      <c r="BH37" s="2">
        <f t="shared" si="2"/>
        <v>0</v>
      </c>
      <c r="BI37" s="2">
        <f t="shared" si="3"/>
        <v>0</v>
      </c>
      <c r="BJ37" s="2"/>
      <c r="BK37" s="2"/>
      <c r="BL37" s="2"/>
      <c r="BR37" s="1"/>
      <c r="BS37" s="1"/>
      <c r="BT37" s="1"/>
      <c r="BU37" s="1"/>
      <c r="BV37" s="1"/>
      <c r="BW37" s="1"/>
      <c r="BX37" s="1"/>
    </row>
    <row r="38" spans="2:76" ht="18">
      <c r="B38" s="164">
        <v>14</v>
      </c>
      <c r="C38" s="165"/>
      <c r="D38" s="152">
        <f>IF((AW38=""),D37+BN14,AW38)</f>
        <v>0.6979166666666662</v>
      </c>
      <c r="E38" s="153"/>
      <c r="F38" s="153"/>
      <c r="G38" s="153"/>
      <c r="H38" s="154"/>
      <c r="I38" s="106" t="str">
        <f>D18</f>
        <v>SV Balzheim 7er</v>
      </c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7" t="s">
        <v>8</v>
      </c>
      <c r="AA38" s="107" t="str">
        <f>D19</f>
        <v>TSV Grünkraut 9er</v>
      </c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30"/>
      <c r="AR38" s="140"/>
      <c r="AS38" s="141"/>
      <c r="AT38" s="18" t="s">
        <v>7</v>
      </c>
      <c r="AU38" s="141"/>
      <c r="AV38" s="145"/>
      <c r="AW38" s="50"/>
      <c r="AX38" s="51"/>
      <c r="AY38" s="51"/>
      <c r="AZ38" s="51"/>
      <c r="BA38" s="52"/>
      <c r="BF38" s="2">
        <f t="shared" si="0"/>
        <v>0</v>
      </c>
      <c r="BG38" s="2">
        <f t="shared" si="1"/>
        <v>0</v>
      </c>
      <c r="BH38" s="2">
        <f t="shared" si="2"/>
        <v>0</v>
      </c>
      <c r="BI38" s="2">
        <f t="shared" si="3"/>
        <v>0</v>
      </c>
      <c r="BJ38" s="2"/>
      <c r="BK38" s="2"/>
      <c r="BL38" s="2"/>
      <c r="BR38" s="1"/>
      <c r="BS38" s="1"/>
      <c r="BT38" s="1"/>
      <c r="BU38" s="1"/>
      <c r="BV38" s="1"/>
      <c r="BW38" s="1"/>
      <c r="BX38" s="1"/>
    </row>
    <row r="39" spans="2:76" ht="18.75" thickBot="1">
      <c r="B39" s="169">
        <v>15</v>
      </c>
      <c r="C39" s="170"/>
      <c r="D39" s="155">
        <f>IF((AW39=""),D38+BN14,AW39)</f>
        <v>0.7083333333333328</v>
      </c>
      <c r="E39" s="156"/>
      <c r="F39" s="156"/>
      <c r="G39" s="156"/>
      <c r="H39" s="157"/>
      <c r="I39" s="150" t="str">
        <f>D20</f>
        <v>SV Haslach 9er</v>
      </c>
      <c r="J39" s="151"/>
      <c r="K39" s="151"/>
      <c r="L39" s="151"/>
      <c r="M39" s="151"/>
      <c r="N39" s="151"/>
      <c r="O39" s="151"/>
      <c r="P39" s="151"/>
      <c r="Q39" s="151"/>
      <c r="R39" s="151"/>
      <c r="S39" s="151"/>
      <c r="T39" s="151"/>
      <c r="U39" s="151"/>
      <c r="V39" s="151"/>
      <c r="W39" s="151"/>
      <c r="X39" s="151"/>
      <c r="Y39" s="151"/>
      <c r="Z39" s="13" t="s">
        <v>8</v>
      </c>
      <c r="AA39" s="151" t="str">
        <f>D21</f>
        <v>SGM Fronreute / Baindt 9er</v>
      </c>
      <c r="AB39" s="151"/>
      <c r="AC39" s="151"/>
      <c r="AD39" s="151"/>
      <c r="AE39" s="151"/>
      <c r="AF39" s="151"/>
      <c r="AG39" s="151"/>
      <c r="AH39" s="151"/>
      <c r="AI39" s="151"/>
      <c r="AJ39" s="151"/>
      <c r="AK39" s="151"/>
      <c r="AL39" s="151"/>
      <c r="AM39" s="151"/>
      <c r="AN39" s="151"/>
      <c r="AO39" s="151"/>
      <c r="AP39" s="151"/>
      <c r="AQ39" s="183"/>
      <c r="AR39" s="144"/>
      <c r="AS39" s="142"/>
      <c r="AT39" s="14" t="s">
        <v>7</v>
      </c>
      <c r="AU39" s="142"/>
      <c r="AV39" s="143"/>
      <c r="AW39" s="53"/>
      <c r="AX39" s="54"/>
      <c r="AY39" s="54"/>
      <c r="AZ39" s="54"/>
      <c r="BA39" s="55"/>
      <c r="BF39" s="2">
        <f t="shared" si="0"/>
        <v>0</v>
      </c>
      <c r="BG39" s="2">
        <f t="shared" si="1"/>
        <v>0</v>
      </c>
      <c r="BH39" s="2">
        <f t="shared" si="2"/>
        <v>0</v>
      </c>
      <c r="BI39" s="2">
        <f t="shared" si="3"/>
        <v>0</v>
      </c>
      <c r="BJ39" s="2"/>
      <c r="BK39" s="2"/>
      <c r="BL39" s="2"/>
      <c r="BR39" s="1"/>
      <c r="BS39" s="1"/>
      <c r="BT39" s="1"/>
      <c r="BU39" s="1"/>
      <c r="BV39" s="1"/>
      <c r="BW39" s="1"/>
      <c r="BX39" s="1"/>
    </row>
    <row r="40" ht="18.75" thickBot="1"/>
    <row r="41" spans="2:69" ht="18.75" thickBot="1">
      <c r="B41" s="171" t="s">
        <v>37</v>
      </c>
      <c r="C41" s="172"/>
      <c r="D41" s="172"/>
      <c r="E41" s="172"/>
      <c r="F41" s="172"/>
      <c r="G41" s="172"/>
      <c r="H41" s="172"/>
      <c r="I41" s="172"/>
      <c r="J41" s="172"/>
      <c r="K41" s="172"/>
      <c r="L41" s="172"/>
      <c r="M41" s="172"/>
      <c r="N41" s="172"/>
      <c r="O41" s="172"/>
      <c r="P41" s="172"/>
      <c r="Q41" s="172"/>
      <c r="R41" s="172"/>
      <c r="S41" s="172"/>
      <c r="T41" s="173"/>
      <c r="U41" s="171" t="s">
        <v>13</v>
      </c>
      <c r="V41" s="172"/>
      <c r="W41" s="173"/>
      <c r="X41" s="171" t="s">
        <v>14</v>
      </c>
      <c r="Y41" s="172"/>
      <c r="Z41" s="173"/>
      <c r="AA41" s="171" t="s">
        <v>15</v>
      </c>
      <c r="AB41" s="172"/>
      <c r="AC41" s="172"/>
      <c r="AD41" s="172"/>
      <c r="AE41" s="173"/>
      <c r="AF41" s="172" t="s">
        <v>16</v>
      </c>
      <c r="AG41" s="172"/>
      <c r="AH41" s="173"/>
      <c r="BM41" s="2" t="s">
        <v>22</v>
      </c>
      <c r="BN41" s="2" t="s">
        <v>23</v>
      </c>
      <c r="BO41" s="2" t="s">
        <v>24</v>
      </c>
      <c r="BP41" s="2" t="s">
        <v>12</v>
      </c>
      <c r="BQ41" s="2" t="s">
        <v>9</v>
      </c>
    </row>
    <row r="42" spans="2:71" ht="18">
      <c r="B42" s="160" t="s">
        <v>1</v>
      </c>
      <c r="C42" s="174"/>
      <c r="D42" s="115" t="str">
        <f>$BS$42</f>
        <v>FV Bad Waldsee 7er</v>
      </c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6"/>
      <c r="U42" s="176">
        <f>$BP$42</f>
        <v>0</v>
      </c>
      <c r="V42" s="177"/>
      <c r="W42" s="178"/>
      <c r="X42" s="160">
        <f>$BM$42</f>
        <v>0</v>
      </c>
      <c r="Y42" s="174"/>
      <c r="Z42" s="175"/>
      <c r="AA42" s="160">
        <f>$BN$42</f>
        <v>0</v>
      </c>
      <c r="AB42" s="174"/>
      <c r="AC42" s="19" t="s">
        <v>7</v>
      </c>
      <c r="AD42" s="174">
        <f>$BO$42</f>
        <v>0</v>
      </c>
      <c r="AE42" s="175"/>
      <c r="AF42" s="160">
        <f>$BQ$42</f>
        <v>0</v>
      </c>
      <c r="AG42" s="174"/>
      <c r="AH42" s="175"/>
      <c r="BM42" s="2">
        <f>$BH$27+$BH$30+$BG$33+$BG$35+$BG$37</f>
        <v>0</v>
      </c>
      <c r="BN42" s="2">
        <f>$AU$27+$AU$30+$AR$33+$AR$35+$AR$37</f>
        <v>0</v>
      </c>
      <c r="BO42" s="2">
        <f>$AR$27+$AR$30+$AU$33+$AU$35+$AU$37</f>
        <v>0</v>
      </c>
      <c r="BP42" s="2">
        <f>$BI$27+$BI$30+$BI$33+$BI$35+$BI$37</f>
        <v>0</v>
      </c>
      <c r="BQ42" s="2">
        <f aca="true" t="shared" si="4" ref="BQ42:BQ47">BN42-BO42</f>
        <v>0</v>
      </c>
      <c r="BS42" s="2" t="str">
        <f>$D$22</f>
        <v>FV Bad Waldsee 7er</v>
      </c>
    </row>
    <row r="43" spans="2:71" ht="18">
      <c r="B43" s="120" t="s">
        <v>2</v>
      </c>
      <c r="C43" s="121"/>
      <c r="D43" s="117" t="str">
        <f>$BS$43</f>
        <v>SV Balzheim 7er</v>
      </c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9"/>
      <c r="U43" s="120">
        <f>$BP$43</f>
        <v>0</v>
      </c>
      <c r="V43" s="121"/>
      <c r="W43" s="122"/>
      <c r="X43" s="120">
        <f>$BM$43</f>
        <v>0</v>
      </c>
      <c r="Y43" s="121"/>
      <c r="Z43" s="122"/>
      <c r="AA43" s="120">
        <f>$BN$43</f>
        <v>0</v>
      </c>
      <c r="AB43" s="121"/>
      <c r="AC43" s="20" t="s">
        <v>7</v>
      </c>
      <c r="AD43" s="121">
        <f>$BO$43</f>
        <v>0</v>
      </c>
      <c r="AE43" s="122"/>
      <c r="AF43" s="120">
        <f>$BQ$43</f>
        <v>0</v>
      </c>
      <c r="AG43" s="121"/>
      <c r="AH43" s="122"/>
      <c r="BM43" s="2">
        <f>$BH$25+$BG$29+$BG$32+$BH$35+$BG$38</f>
        <v>0</v>
      </c>
      <c r="BN43" s="2">
        <f>$AU$25+$AR$29+$AR$32+$AU$35+$AR$38</f>
        <v>0</v>
      </c>
      <c r="BO43" s="2">
        <f>$AR$25+$AU$29+$AU$32+$AR$35+$AU$38</f>
        <v>0</v>
      </c>
      <c r="BP43" s="2">
        <f>$BI$25+$BI$29+$BI$32+$BI$35+$BI$38</f>
        <v>0</v>
      </c>
      <c r="BQ43" s="2">
        <f t="shared" si="4"/>
        <v>0</v>
      </c>
      <c r="BS43" s="2" t="str">
        <f>$D$18</f>
        <v>SV Balzheim 7er</v>
      </c>
    </row>
    <row r="44" spans="2:71" ht="18">
      <c r="B44" s="120" t="s">
        <v>3</v>
      </c>
      <c r="C44" s="122"/>
      <c r="D44" s="117" t="str">
        <f>$BS$44</f>
        <v>SGM Fronreute / Baindt 9er</v>
      </c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9"/>
      <c r="U44" s="120">
        <f>$BP$44</f>
        <v>0</v>
      </c>
      <c r="V44" s="121"/>
      <c r="W44" s="122"/>
      <c r="X44" s="120">
        <f>$BM$44</f>
        <v>0</v>
      </c>
      <c r="Y44" s="121"/>
      <c r="Z44" s="122"/>
      <c r="AA44" s="120">
        <f>$BN$44</f>
        <v>0</v>
      </c>
      <c r="AB44" s="121"/>
      <c r="AC44" s="20" t="s">
        <v>7</v>
      </c>
      <c r="AD44" s="121">
        <f>$BO$44</f>
        <v>0</v>
      </c>
      <c r="AE44" s="122"/>
      <c r="AF44" s="120">
        <f>$BQ$44</f>
        <v>0</v>
      </c>
      <c r="AG44" s="121"/>
      <c r="AH44" s="122"/>
      <c r="BM44" s="2">
        <f>$BG$27+$BH$29+$BG$31+$BH$36+$BH$39</f>
        <v>0</v>
      </c>
      <c r="BN44" s="2">
        <f>$AR$27+$AU$29+$AR$31+$AU$36+$AU$39</f>
        <v>0</v>
      </c>
      <c r="BO44" s="2">
        <f>$AU$27+$AR$29+$AU$31+$AR$36+$AR$39</f>
        <v>0</v>
      </c>
      <c r="BP44" s="2">
        <f>$BI$27+$BI$29+$BI$31+$BI$36+$BI$39</f>
        <v>0</v>
      </c>
      <c r="BQ44" s="2">
        <f t="shared" si="4"/>
        <v>0</v>
      </c>
      <c r="BS44" s="2" t="str">
        <f>$D$21</f>
        <v>SGM Fronreute / Baindt 9er</v>
      </c>
    </row>
    <row r="45" spans="2:71" ht="18">
      <c r="B45" s="120" t="s">
        <v>4</v>
      </c>
      <c r="C45" s="122"/>
      <c r="D45" s="117" t="str">
        <f>$BS$45</f>
        <v>TSV Grünkraut 9er</v>
      </c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9"/>
      <c r="U45" s="120">
        <f>$BP$45</f>
        <v>0</v>
      </c>
      <c r="V45" s="121"/>
      <c r="W45" s="122"/>
      <c r="X45" s="120">
        <f>$BM$45</f>
        <v>0</v>
      </c>
      <c r="Y45" s="121"/>
      <c r="Z45" s="122"/>
      <c r="AA45" s="120">
        <f>$BN$45</f>
        <v>0</v>
      </c>
      <c r="AB45" s="121"/>
      <c r="AC45" s="20" t="s">
        <v>7</v>
      </c>
      <c r="AD45" s="121">
        <f>$BO$45</f>
        <v>0</v>
      </c>
      <c r="AE45" s="122"/>
      <c r="AF45" s="120">
        <f>$BQ$45</f>
        <v>0</v>
      </c>
      <c r="AG45" s="121"/>
      <c r="AH45" s="122"/>
      <c r="BM45" s="2">
        <f>$BG$26+$BH$28+$BH$33+$BG$36+$BH$38</f>
        <v>0</v>
      </c>
      <c r="BN45" s="2">
        <f>$AR$26+$AU$28+$AU$33+$AR$36+$AU$38</f>
        <v>0</v>
      </c>
      <c r="BO45" s="2">
        <f>$AU$26+$AR$28+$AR$33+$AU$36+$AR$38</f>
        <v>0</v>
      </c>
      <c r="BP45" s="2">
        <f>$BI$26+$BI$28+$BI$33+$BI$36+$BI$38</f>
        <v>0</v>
      </c>
      <c r="BQ45" s="2">
        <f t="shared" si="4"/>
        <v>0</v>
      </c>
      <c r="BS45" s="2" t="str">
        <f>$D$19</f>
        <v>TSV Grünkraut 9er</v>
      </c>
    </row>
    <row r="46" spans="2:71" ht="18">
      <c r="B46" s="120" t="s">
        <v>25</v>
      </c>
      <c r="C46" s="121"/>
      <c r="D46" s="117" t="str">
        <f>$BS$46</f>
        <v>PSG Friedrichshafen 7er</v>
      </c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9"/>
      <c r="U46" s="120">
        <f>$BP$46</f>
        <v>0</v>
      </c>
      <c r="V46" s="121"/>
      <c r="W46" s="122"/>
      <c r="X46" s="120">
        <f>$BM$46</f>
        <v>0</v>
      </c>
      <c r="Y46" s="121"/>
      <c r="Z46" s="122"/>
      <c r="AA46" s="120">
        <f>$BN$46</f>
        <v>0</v>
      </c>
      <c r="AB46" s="121"/>
      <c r="AC46" s="20" t="s">
        <v>7</v>
      </c>
      <c r="AD46" s="121">
        <f>$BO$46</f>
        <v>0</v>
      </c>
      <c r="AE46" s="122"/>
      <c r="AF46" s="120">
        <f>$BQ$46</f>
        <v>0</v>
      </c>
      <c r="AG46" s="121"/>
      <c r="AH46" s="122"/>
      <c r="BM46" s="2">
        <f>$BG$25+$BG$28+$BH$31+$BG$34+$BH$37</f>
        <v>0</v>
      </c>
      <c r="BN46" s="2">
        <f>$AR$25+$AR$28+$AU$31+$AR$34+$AU$37</f>
        <v>0</v>
      </c>
      <c r="BO46" s="2">
        <f>$AU$25+$AU$28+$AR$31+$AU$34+$AR$37</f>
        <v>0</v>
      </c>
      <c r="BP46" s="2">
        <f>$BI$25+$BI$28+$BI$31+$BI$34+$BI$37</f>
        <v>0</v>
      </c>
      <c r="BQ46" s="2">
        <f t="shared" si="4"/>
        <v>0</v>
      </c>
      <c r="BS46" s="2" t="str">
        <f>$D$17</f>
        <v>PSG Friedrichshafen 7er</v>
      </c>
    </row>
    <row r="47" spans="2:71" ht="18.75" thickBot="1">
      <c r="B47" s="169" t="s">
        <v>26</v>
      </c>
      <c r="C47" s="179"/>
      <c r="D47" s="180" t="str">
        <f>$BS$47</f>
        <v>SV Haslach 9er</v>
      </c>
      <c r="E47" s="181"/>
      <c r="F47" s="181"/>
      <c r="G47" s="181"/>
      <c r="H47" s="181"/>
      <c r="I47" s="181"/>
      <c r="J47" s="181"/>
      <c r="K47" s="181"/>
      <c r="L47" s="181"/>
      <c r="M47" s="181"/>
      <c r="N47" s="181"/>
      <c r="O47" s="181"/>
      <c r="P47" s="181"/>
      <c r="Q47" s="181"/>
      <c r="R47" s="181"/>
      <c r="S47" s="181"/>
      <c r="T47" s="182"/>
      <c r="U47" s="108">
        <f>$BP$47</f>
        <v>0</v>
      </c>
      <c r="V47" s="109"/>
      <c r="W47" s="110"/>
      <c r="X47" s="108">
        <f>$BM$47</f>
        <v>0</v>
      </c>
      <c r="Y47" s="109"/>
      <c r="Z47" s="110"/>
      <c r="AA47" s="108">
        <f>$BN$47</f>
        <v>0</v>
      </c>
      <c r="AB47" s="109"/>
      <c r="AC47" s="21" t="s">
        <v>7</v>
      </c>
      <c r="AD47" s="109">
        <f>$BO$47</f>
        <v>0</v>
      </c>
      <c r="AE47" s="110"/>
      <c r="AF47" s="108">
        <f>$BQ$47</f>
        <v>0</v>
      </c>
      <c r="AG47" s="109"/>
      <c r="AH47" s="110"/>
      <c r="BM47" s="2">
        <f>$BH$26+$BG$30+$BH$32+$BH$34+$BG$39</f>
        <v>0</v>
      </c>
      <c r="BN47" s="2">
        <f>$AU$26+$AR$30+$AU$32+$AU$34+$AR$39</f>
        <v>0</v>
      </c>
      <c r="BO47" s="2">
        <f>$AR$26+$AU$30+$AR$32+$AR$34+$AU$39</f>
        <v>0</v>
      </c>
      <c r="BP47" s="2">
        <f>$BI$26+$BI$30+$BI$32+$BI$34+$BI$39</f>
        <v>0</v>
      </c>
      <c r="BQ47" s="2">
        <f t="shared" si="4"/>
        <v>0</v>
      </c>
      <c r="BS47" s="2" t="str">
        <f>$D$20</f>
        <v>SV Haslach 9er</v>
      </c>
    </row>
    <row r="49" spans="2:76" s="23" customFormat="1" ht="18"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</row>
    <row r="50" spans="2:76" s="23" customFormat="1" ht="18"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2"/>
      <c r="AD50" s="26"/>
      <c r="AE50" s="26"/>
      <c r="AF50" s="26"/>
      <c r="AG50" s="26"/>
      <c r="AH50" s="26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</row>
    <row r="51" spans="2:76" s="23" customFormat="1" ht="18"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2"/>
      <c r="AD51" s="26"/>
      <c r="AE51" s="26"/>
      <c r="AF51" s="26"/>
      <c r="AG51" s="26"/>
      <c r="AH51" s="26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</row>
    <row r="52" spans="2:76" s="23" customFormat="1" ht="18"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2"/>
      <c r="AD52" s="26"/>
      <c r="AE52" s="26"/>
      <c r="AF52" s="26"/>
      <c r="AG52" s="26"/>
      <c r="AH52" s="26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</row>
    <row r="53" spans="2:76" s="23" customFormat="1" ht="18"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2"/>
      <c r="AD53" s="26"/>
      <c r="AE53" s="26"/>
      <c r="AF53" s="26"/>
      <c r="AG53" s="26"/>
      <c r="AH53" s="26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</row>
    <row r="54" spans="65:76" s="23" customFormat="1" ht="18"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</row>
    <row r="55" spans="2:76" s="23" customFormat="1" ht="18"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</row>
    <row r="56" spans="2:76" s="23" customFormat="1" ht="18">
      <c r="B56" s="26"/>
      <c r="C56" s="26"/>
      <c r="D56" s="30"/>
      <c r="E56" s="30"/>
      <c r="F56" s="30"/>
      <c r="G56" s="30"/>
      <c r="H56" s="31"/>
      <c r="I56" s="31"/>
      <c r="J56" s="31"/>
      <c r="K56" s="31"/>
      <c r="L56" s="31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5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26"/>
      <c r="AZ56" s="26"/>
      <c r="BA56" s="22"/>
      <c r="BB56" s="26"/>
      <c r="BC56" s="26"/>
      <c r="BD56" s="32"/>
      <c r="BE56" s="32"/>
      <c r="BF56" s="32"/>
      <c r="BG56" s="32"/>
      <c r="BH56" s="32"/>
      <c r="BI56" s="32"/>
      <c r="BJ56" s="32"/>
      <c r="BK56" s="32"/>
      <c r="BL56" s="32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</row>
    <row r="57" spans="2:76" s="23" customFormat="1" ht="12.75" customHeight="1">
      <c r="B57" s="26"/>
      <c r="C57" s="26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27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</row>
    <row r="58" spans="65:76" s="23" customFormat="1" ht="12.75" customHeight="1"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</row>
    <row r="59" spans="2:76" s="23" customFormat="1" ht="18"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M59" s="24"/>
      <c r="BN59" s="24"/>
      <c r="BO59" s="24"/>
      <c r="BP59" s="24"/>
      <c r="BQ59" s="24"/>
      <c r="BR59" s="24"/>
      <c r="BS59" s="28"/>
      <c r="BT59" s="24"/>
      <c r="BU59" s="24"/>
      <c r="BV59" s="24"/>
      <c r="BW59" s="24"/>
      <c r="BX59" s="24"/>
    </row>
    <row r="60" spans="2:76" s="23" customFormat="1" ht="18">
      <c r="B60" s="26"/>
      <c r="C60" s="26"/>
      <c r="D60" s="30"/>
      <c r="E60" s="30"/>
      <c r="F60" s="30"/>
      <c r="G60" s="30"/>
      <c r="H60" s="31"/>
      <c r="I60" s="31"/>
      <c r="J60" s="31"/>
      <c r="K60" s="31"/>
      <c r="L60" s="31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5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26"/>
      <c r="AZ60" s="26"/>
      <c r="BA60" s="22"/>
      <c r="BB60" s="26"/>
      <c r="BC60" s="26"/>
      <c r="BD60" s="32"/>
      <c r="BE60" s="32"/>
      <c r="BF60" s="32"/>
      <c r="BG60" s="32"/>
      <c r="BH60" s="32"/>
      <c r="BI60" s="32"/>
      <c r="BJ60" s="32"/>
      <c r="BK60" s="32"/>
      <c r="BL60" s="32"/>
      <c r="BM60" s="24"/>
      <c r="BN60" s="24"/>
      <c r="BO60" s="24"/>
      <c r="BP60" s="24"/>
      <c r="BQ60" s="24"/>
      <c r="BR60" s="24"/>
      <c r="BS60" s="28"/>
      <c r="BT60" s="24"/>
      <c r="BU60" s="24"/>
      <c r="BV60" s="24"/>
      <c r="BW60" s="24"/>
      <c r="BX60" s="24"/>
    </row>
    <row r="61" spans="2:76" s="23" customFormat="1" ht="12.75" customHeight="1">
      <c r="B61" s="26"/>
      <c r="C61" s="26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27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</row>
    <row r="62" spans="65:76" s="23" customFormat="1" ht="12.75" customHeight="1"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</row>
    <row r="63" spans="2:76" s="23" customFormat="1" ht="18"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</row>
    <row r="64" spans="2:76" s="23" customFormat="1" ht="18">
      <c r="B64" s="26"/>
      <c r="C64" s="26"/>
      <c r="D64" s="30"/>
      <c r="E64" s="30"/>
      <c r="F64" s="30"/>
      <c r="G64" s="30"/>
      <c r="H64" s="31"/>
      <c r="I64" s="31"/>
      <c r="J64" s="31"/>
      <c r="K64" s="31"/>
      <c r="L64" s="31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5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26"/>
      <c r="AZ64" s="26"/>
      <c r="BA64" s="22"/>
      <c r="BB64" s="26"/>
      <c r="BC64" s="26"/>
      <c r="BD64" s="32"/>
      <c r="BE64" s="32"/>
      <c r="BF64" s="32"/>
      <c r="BG64" s="32"/>
      <c r="BH64" s="32"/>
      <c r="BI64" s="32"/>
      <c r="BJ64" s="32"/>
      <c r="BK64" s="32"/>
      <c r="BL64" s="32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</row>
    <row r="65" spans="2:76" s="23" customFormat="1" ht="12.75" customHeight="1">
      <c r="B65" s="26"/>
      <c r="C65" s="26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27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</row>
    <row r="66" spans="65:76" s="23" customFormat="1" ht="12.75" customHeight="1"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</row>
    <row r="67" spans="2:76" s="23" customFormat="1" ht="18"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</row>
    <row r="68" spans="2:76" s="23" customFormat="1" ht="18">
      <c r="B68" s="26"/>
      <c r="C68" s="26"/>
      <c r="D68" s="30"/>
      <c r="E68" s="30"/>
      <c r="F68" s="30"/>
      <c r="G68" s="30"/>
      <c r="H68" s="31"/>
      <c r="I68" s="31"/>
      <c r="J68" s="31"/>
      <c r="K68" s="31"/>
      <c r="L68" s="31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26"/>
      <c r="AZ68" s="26"/>
      <c r="BA68" s="22"/>
      <c r="BB68" s="26"/>
      <c r="BC68" s="26"/>
      <c r="BD68" s="32"/>
      <c r="BE68" s="32"/>
      <c r="BF68" s="32"/>
      <c r="BG68" s="32"/>
      <c r="BH68" s="32"/>
      <c r="BI68" s="32"/>
      <c r="BJ68" s="32"/>
      <c r="BK68" s="32"/>
      <c r="BL68" s="32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</row>
    <row r="69" spans="2:76" s="23" customFormat="1" ht="12.75" customHeight="1">
      <c r="B69" s="26"/>
      <c r="C69" s="26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27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</row>
    <row r="70" spans="65:76" s="23" customFormat="1" ht="18"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</row>
    <row r="71" spans="13:76" s="23" customFormat="1" ht="18"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</row>
    <row r="72" spans="13:76" s="23" customFormat="1" ht="18"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</row>
    <row r="73" spans="13:76" s="23" customFormat="1" ht="18"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</row>
    <row r="74" spans="13:76" s="23" customFormat="1" ht="18"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</row>
    <row r="75" spans="13:76" s="23" customFormat="1" ht="18"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</row>
    <row r="76" spans="13:76" s="23" customFormat="1" ht="18"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</row>
    <row r="77" spans="13:76" s="23" customFormat="1" ht="18"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</row>
    <row r="78" spans="13:76" s="23" customFormat="1" ht="18"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</row>
    <row r="79" spans="13:76" s="23" customFormat="1" ht="18"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</row>
  </sheetData>
  <sheetProtection password="F4F0" sheet="1" objects="1" scenarios="1"/>
  <mergeCells count="190">
    <mergeCell ref="B19:C19"/>
    <mergeCell ref="D19:AA19"/>
    <mergeCell ref="D20:AA20"/>
    <mergeCell ref="B20:C20"/>
    <mergeCell ref="E10:P10"/>
    <mergeCell ref="E12:K12"/>
    <mergeCell ref="T14:X14"/>
    <mergeCell ref="L14:M14"/>
    <mergeCell ref="N14:O14"/>
    <mergeCell ref="B17:C17"/>
    <mergeCell ref="Q9:AZ9"/>
    <mergeCell ref="Q10:AZ10"/>
    <mergeCell ref="AJ12:AQ12"/>
    <mergeCell ref="L12:X12"/>
    <mergeCell ref="E8:P8"/>
    <mergeCell ref="E9:P9"/>
    <mergeCell ref="AA35:AQ35"/>
    <mergeCell ref="AA36:AQ36"/>
    <mergeCell ref="B34:C34"/>
    <mergeCell ref="B35:C35"/>
    <mergeCell ref="B36:C36"/>
    <mergeCell ref="D34:H34"/>
    <mergeCell ref="D35:H35"/>
    <mergeCell ref="D36:H36"/>
    <mergeCell ref="AF43:AH43"/>
    <mergeCell ref="AR34:AS34"/>
    <mergeCell ref="AR35:AS35"/>
    <mergeCell ref="AR36:AS36"/>
    <mergeCell ref="AU34:AV34"/>
    <mergeCell ref="AU35:AV35"/>
    <mergeCell ref="AU36:AV36"/>
    <mergeCell ref="AA38:AQ38"/>
    <mergeCell ref="AA39:AQ39"/>
    <mergeCell ref="AU38:AV38"/>
    <mergeCell ref="B44:C44"/>
    <mergeCell ref="D44:T44"/>
    <mergeCell ref="U44:W44"/>
    <mergeCell ref="X44:Z44"/>
    <mergeCell ref="AF44:AH44"/>
    <mergeCell ref="AA44:AB44"/>
    <mergeCell ref="AF46:AH46"/>
    <mergeCell ref="AF47:AH47"/>
    <mergeCell ref="B41:T41"/>
    <mergeCell ref="AA43:AB43"/>
    <mergeCell ref="AA46:AB46"/>
    <mergeCell ref="AA47:AB47"/>
    <mergeCell ref="AD43:AE43"/>
    <mergeCell ref="AD46:AE46"/>
    <mergeCell ref="AD47:AE47"/>
    <mergeCell ref="B43:C43"/>
    <mergeCell ref="B46:C46"/>
    <mergeCell ref="B47:C47"/>
    <mergeCell ref="X43:Z43"/>
    <mergeCell ref="X46:Z46"/>
    <mergeCell ref="X47:Z47"/>
    <mergeCell ref="D46:T46"/>
    <mergeCell ref="D47:T47"/>
    <mergeCell ref="B45:C45"/>
    <mergeCell ref="D45:T45"/>
    <mergeCell ref="U45:W45"/>
    <mergeCell ref="B42:C42"/>
    <mergeCell ref="U41:W41"/>
    <mergeCell ref="AA42:AB42"/>
    <mergeCell ref="AD42:AE42"/>
    <mergeCell ref="AF42:AH42"/>
    <mergeCell ref="U42:W42"/>
    <mergeCell ref="X42:Z42"/>
    <mergeCell ref="D31:H31"/>
    <mergeCell ref="D32:H32"/>
    <mergeCell ref="B33:C33"/>
    <mergeCell ref="X45:Z45"/>
    <mergeCell ref="AF45:AH45"/>
    <mergeCell ref="AA45:AB45"/>
    <mergeCell ref="AD45:AE45"/>
    <mergeCell ref="X41:Z41"/>
    <mergeCell ref="AA41:AE41"/>
    <mergeCell ref="AF41:AH41"/>
    <mergeCell ref="D28:H28"/>
    <mergeCell ref="D29:H29"/>
    <mergeCell ref="D30:H30"/>
    <mergeCell ref="AD44:AE44"/>
    <mergeCell ref="B38:C38"/>
    <mergeCell ref="B39:C39"/>
    <mergeCell ref="B29:C29"/>
    <mergeCell ref="B30:C30"/>
    <mergeCell ref="B31:C31"/>
    <mergeCell ref="B32:C32"/>
    <mergeCell ref="B25:C25"/>
    <mergeCell ref="B26:C26"/>
    <mergeCell ref="B27:C27"/>
    <mergeCell ref="B28:C28"/>
    <mergeCell ref="B37:C37"/>
    <mergeCell ref="D33:H33"/>
    <mergeCell ref="D37:H37"/>
    <mergeCell ref="D25:H25"/>
    <mergeCell ref="D26:H26"/>
    <mergeCell ref="D27:H27"/>
    <mergeCell ref="I38:Y38"/>
    <mergeCell ref="I39:Y39"/>
    <mergeCell ref="D38:H38"/>
    <mergeCell ref="D39:H39"/>
    <mergeCell ref="AA25:AQ25"/>
    <mergeCell ref="AA26:AQ26"/>
    <mergeCell ref="AA27:AQ27"/>
    <mergeCell ref="AA28:AQ28"/>
    <mergeCell ref="AA29:AQ29"/>
    <mergeCell ref="AA30:AQ30"/>
    <mergeCell ref="I31:Y31"/>
    <mergeCell ref="I32:Y32"/>
    <mergeCell ref="I33:Y33"/>
    <mergeCell ref="I37:Y37"/>
    <mergeCell ref="AA33:AQ33"/>
    <mergeCell ref="AA37:AQ37"/>
    <mergeCell ref="I34:Y34"/>
    <mergeCell ref="I35:Y35"/>
    <mergeCell ref="I36:Y36"/>
    <mergeCell ref="AA34:AQ34"/>
    <mergeCell ref="AU25:AV25"/>
    <mergeCell ref="AU26:AV26"/>
    <mergeCell ref="AU27:AV27"/>
    <mergeCell ref="AU28:AV28"/>
    <mergeCell ref="AU33:AV33"/>
    <mergeCell ref="AU37:AV37"/>
    <mergeCell ref="AU31:AV31"/>
    <mergeCell ref="AU32:AV32"/>
    <mergeCell ref="AU39:AV39"/>
    <mergeCell ref="AR38:AS38"/>
    <mergeCell ref="AR39:AS39"/>
    <mergeCell ref="AU29:AV29"/>
    <mergeCell ref="AU30:AV30"/>
    <mergeCell ref="AR31:AS31"/>
    <mergeCell ref="AR32:AS32"/>
    <mergeCell ref="AR33:AS33"/>
    <mergeCell ref="AR37:AS37"/>
    <mergeCell ref="AR24:AV24"/>
    <mergeCell ref="I24:AQ24"/>
    <mergeCell ref="I29:Y29"/>
    <mergeCell ref="I30:Y30"/>
    <mergeCell ref="AR25:AS25"/>
    <mergeCell ref="AR26:AS26"/>
    <mergeCell ref="AR27:AS27"/>
    <mergeCell ref="AR28:AS28"/>
    <mergeCell ref="AR29:AS29"/>
    <mergeCell ref="AR30:AS30"/>
    <mergeCell ref="U43:W43"/>
    <mergeCell ref="U46:W46"/>
    <mergeCell ref="B21:C21"/>
    <mergeCell ref="B22:C22"/>
    <mergeCell ref="D21:AA21"/>
    <mergeCell ref="D22:AA22"/>
    <mergeCell ref="B24:C24"/>
    <mergeCell ref="D24:H24"/>
    <mergeCell ref="AA31:AQ31"/>
    <mergeCell ref="AA32:AQ32"/>
    <mergeCell ref="B18:C18"/>
    <mergeCell ref="D17:AA17"/>
    <mergeCell ref="D18:AA18"/>
    <mergeCell ref="I27:Y27"/>
    <mergeCell ref="I28:Y28"/>
    <mergeCell ref="U47:W47"/>
    <mergeCell ref="I25:Y25"/>
    <mergeCell ref="I26:Y26"/>
    <mergeCell ref="D42:T42"/>
    <mergeCell ref="D43:T43"/>
    <mergeCell ref="E2:AZ2"/>
    <mergeCell ref="E4:AZ4"/>
    <mergeCell ref="E6:AZ6"/>
    <mergeCell ref="B16:AA16"/>
    <mergeCell ref="AD12:AI12"/>
    <mergeCell ref="AD14:AI14"/>
    <mergeCell ref="AJ14:AM14"/>
    <mergeCell ref="E14:K14"/>
    <mergeCell ref="P14:S14"/>
    <mergeCell ref="Q8:AZ8"/>
    <mergeCell ref="AW28:BA28"/>
    <mergeCell ref="AW29:BA29"/>
    <mergeCell ref="AW24:BA24"/>
    <mergeCell ref="AW25:BA25"/>
    <mergeCell ref="AW26:BA26"/>
    <mergeCell ref="AW27:BA27"/>
    <mergeCell ref="AW38:BA38"/>
    <mergeCell ref="AW39:BA39"/>
    <mergeCell ref="AW30:BA30"/>
    <mergeCell ref="AW31:BA31"/>
    <mergeCell ref="AW32:BA32"/>
    <mergeCell ref="AW33:BA33"/>
    <mergeCell ref="AW37:BA37"/>
    <mergeCell ref="AW34:BA34"/>
    <mergeCell ref="AW35:BA35"/>
    <mergeCell ref="AW36:BA36"/>
  </mergeCells>
  <dataValidations count="1">
    <dataValidation type="list" showInputMessage="1" showErrorMessage="1" sqref="BD56:BL56 BD68:BL68 BD64:BL64 BD60:BL60">
      <formula1>$BS$58:$BS$60</formula1>
    </dataValidation>
  </dataValidations>
  <printOptions/>
  <pageMargins left="0.46" right="0.43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2:CD95"/>
  <sheetViews>
    <sheetView zoomScalePageLayoutView="0" workbookViewId="0" topLeftCell="A1">
      <selection activeCell="AT41" sqref="AT41:AU41"/>
    </sheetView>
  </sheetViews>
  <sheetFormatPr defaultColWidth="1.7109375" defaultRowHeight="12.75"/>
  <cols>
    <col min="1" max="56" width="1.7109375" style="1" customWidth="1"/>
    <col min="57" max="57" width="4.7109375" style="1" hidden="1" customWidth="1"/>
    <col min="58" max="59" width="5.8515625" style="1" hidden="1" customWidth="1"/>
    <col min="60" max="60" width="4.140625" style="1" hidden="1" customWidth="1"/>
    <col min="61" max="63" width="1.7109375" style="1" hidden="1" customWidth="1"/>
    <col min="64" max="64" width="5.7109375" style="2" hidden="1" customWidth="1"/>
    <col min="65" max="65" width="6.7109375" style="2" hidden="1" customWidth="1"/>
    <col min="66" max="66" width="5.7109375" style="2" hidden="1" customWidth="1"/>
    <col min="67" max="67" width="7.00390625" style="2" hidden="1" customWidth="1"/>
    <col min="68" max="68" width="6.7109375" style="2" hidden="1" customWidth="1"/>
    <col min="69" max="69" width="5.7109375" style="2" hidden="1" customWidth="1"/>
    <col min="70" max="70" width="18.7109375" style="2" hidden="1" customWidth="1"/>
    <col min="71" max="75" width="5.7109375" style="2" customWidth="1"/>
    <col min="76" max="88" width="5.7109375" style="1" customWidth="1"/>
    <col min="89" max="16384" width="1.7109375" style="1" customWidth="1"/>
  </cols>
  <sheetData>
    <row r="1" ht="18.75" thickBot="1"/>
    <row r="2" spans="4:75" s="3" customFormat="1" ht="30.75" thickBot="1">
      <c r="D2" s="298" t="str">
        <f>IF(Tabelle1!E2="","",Tabelle1!E2)</f>
        <v>SV Haslach e.V.</v>
      </c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W2" s="299"/>
      <c r="X2" s="299"/>
      <c r="Y2" s="299"/>
      <c r="Z2" s="299"/>
      <c r="AA2" s="299"/>
      <c r="AB2" s="299"/>
      <c r="AC2" s="299"/>
      <c r="AD2" s="299"/>
      <c r="AE2" s="299"/>
      <c r="AF2" s="299"/>
      <c r="AG2" s="299"/>
      <c r="AH2" s="299"/>
      <c r="AI2" s="299"/>
      <c r="AJ2" s="299"/>
      <c r="AK2" s="299"/>
      <c r="AL2" s="299"/>
      <c r="AM2" s="299"/>
      <c r="AN2" s="299"/>
      <c r="AO2" s="299"/>
      <c r="AP2" s="299"/>
      <c r="AQ2" s="299"/>
      <c r="AR2" s="299"/>
      <c r="AS2" s="299"/>
      <c r="AT2" s="299"/>
      <c r="AU2" s="299"/>
      <c r="AV2" s="299"/>
      <c r="AW2" s="299"/>
      <c r="AX2" s="299"/>
      <c r="AY2" s="300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</row>
    <row r="3" ht="18.75" thickBot="1"/>
    <row r="4" spans="4:75" s="3" customFormat="1" ht="30.75" thickBot="1">
      <c r="D4" s="301" t="str">
        <f>IF(Tabelle1!E4="","",Tabelle1!E4)</f>
        <v>SPORT ROMAN - Girls-Cup 2016</v>
      </c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2"/>
      <c r="R4" s="302"/>
      <c r="S4" s="302"/>
      <c r="T4" s="302"/>
      <c r="U4" s="302"/>
      <c r="V4" s="302"/>
      <c r="W4" s="302"/>
      <c r="X4" s="302"/>
      <c r="Y4" s="302"/>
      <c r="Z4" s="302"/>
      <c r="AA4" s="302"/>
      <c r="AB4" s="302"/>
      <c r="AC4" s="302"/>
      <c r="AD4" s="302"/>
      <c r="AE4" s="302"/>
      <c r="AF4" s="302"/>
      <c r="AG4" s="302"/>
      <c r="AH4" s="302"/>
      <c r="AI4" s="302"/>
      <c r="AJ4" s="302"/>
      <c r="AK4" s="302"/>
      <c r="AL4" s="302"/>
      <c r="AM4" s="302"/>
      <c r="AN4" s="302"/>
      <c r="AO4" s="302"/>
      <c r="AP4" s="302"/>
      <c r="AQ4" s="302"/>
      <c r="AR4" s="302"/>
      <c r="AS4" s="302"/>
      <c r="AT4" s="302"/>
      <c r="AU4" s="302"/>
      <c r="AV4" s="302"/>
      <c r="AW4" s="302"/>
      <c r="AX4" s="302"/>
      <c r="AY4" s="303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</row>
    <row r="5" ht="18.75" thickBot="1">
      <c r="CD5" s="4"/>
    </row>
    <row r="6" spans="4:75" s="5" customFormat="1" ht="24" thickBot="1">
      <c r="D6" s="304" t="str">
        <f>IF(Tabelle1!E6="","",Tabelle1!E6)</f>
        <v>Fußball Feldturnier für C-Juniorinnen-Mannschaften</v>
      </c>
      <c r="E6" s="305"/>
      <c r="F6" s="305"/>
      <c r="G6" s="305"/>
      <c r="H6" s="305"/>
      <c r="I6" s="305"/>
      <c r="J6" s="305"/>
      <c r="K6" s="305"/>
      <c r="L6" s="305"/>
      <c r="M6" s="305"/>
      <c r="N6" s="305"/>
      <c r="O6" s="305"/>
      <c r="P6" s="305"/>
      <c r="Q6" s="305"/>
      <c r="R6" s="305"/>
      <c r="S6" s="305"/>
      <c r="T6" s="305"/>
      <c r="U6" s="305"/>
      <c r="V6" s="305"/>
      <c r="W6" s="305"/>
      <c r="X6" s="305"/>
      <c r="Y6" s="305"/>
      <c r="Z6" s="305"/>
      <c r="AA6" s="305"/>
      <c r="AB6" s="305"/>
      <c r="AC6" s="305"/>
      <c r="AD6" s="305"/>
      <c r="AE6" s="305"/>
      <c r="AF6" s="305"/>
      <c r="AG6" s="305"/>
      <c r="AH6" s="305"/>
      <c r="AI6" s="305"/>
      <c r="AJ6" s="305"/>
      <c r="AK6" s="305"/>
      <c r="AL6" s="305"/>
      <c r="AM6" s="305"/>
      <c r="AN6" s="305"/>
      <c r="AO6" s="305"/>
      <c r="AP6" s="305"/>
      <c r="AQ6" s="305"/>
      <c r="AR6" s="305"/>
      <c r="AS6" s="305"/>
      <c r="AT6" s="305"/>
      <c r="AU6" s="305"/>
      <c r="AV6" s="305"/>
      <c r="AW6" s="305"/>
      <c r="AX6" s="305"/>
      <c r="AY6" s="306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</row>
    <row r="7" ht="18.75" thickBot="1"/>
    <row r="8" spans="4:51" ht="24" thickBot="1">
      <c r="D8" s="195" t="s">
        <v>28</v>
      </c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7"/>
      <c r="P8" s="290" t="str">
        <f>IF(Tabelle1!Q8="","",Tabelle1!Q8)</f>
        <v>Stadion Rembrechtser Straße</v>
      </c>
      <c r="Q8" s="291"/>
      <c r="R8" s="291"/>
      <c r="S8" s="291"/>
      <c r="T8" s="291"/>
      <c r="U8" s="291"/>
      <c r="V8" s="291"/>
      <c r="W8" s="291"/>
      <c r="X8" s="291"/>
      <c r="Y8" s="291"/>
      <c r="Z8" s="291"/>
      <c r="AA8" s="291"/>
      <c r="AB8" s="291"/>
      <c r="AC8" s="291"/>
      <c r="AD8" s="291"/>
      <c r="AE8" s="291"/>
      <c r="AF8" s="291"/>
      <c r="AG8" s="291"/>
      <c r="AH8" s="291"/>
      <c r="AI8" s="291"/>
      <c r="AJ8" s="291"/>
      <c r="AK8" s="291"/>
      <c r="AL8" s="291"/>
      <c r="AM8" s="291"/>
      <c r="AN8" s="291"/>
      <c r="AO8" s="291"/>
      <c r="AP8" s="291"/>
      <c r="AQ8" s="291"/>
      <c r="AR8" s="291"/>
      <c r="AS8" s="291"/>
      <c r="AT8" s="291"/>
      <c r="AU8" s="291"/>
      <c r="AV8" s="291"/>
      <c r="AW8" s="291"/>
      <c r="AX8" s="291"/>
      <c r="AY8" s="292"/>
    </row>
    <row r="9" spans="4:51" ht="18.75" thickBot="1">
      <c r="D9" s="198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200"/>
      <c r="P9" s="290" t="str">
        <f>IF(Tabelle1!Q9="","",Tabelle1!Q9)</f>
        <v>Haslach</v>
      </c>
      <c r="Q9" s="291"/>
      <c r="R9" s="291"/>
      <c r="S9" s="291"/>
      <c r="T9" s="291"/>
      <c r="U9" s="291"/>
      <c r="V9" s="291"/>
      <c r="W9" s="291"/>
      <c r="X9" s="291"/>
      <c r="Y9" s="291"/>
      <c r="Z9" s="291"/>
      <c r="AA9" s="291"/>
      <c r="AB9" s="291"/>
      <c r="AC9" s="291"/>
      <c r="AD9" s="291"/>
      <c r="AE9" s="291"/>
      <c r="AF9" s="291"/>
      <c r="AG9" s="291"/>
      <c r="AH9" s="291"/>
      <c r="AI9" s="291"/>
      <c r="AJ9" s="291"/>
      <c r="AK9" s="291"/>
      <c r="AL9" s="291"/>
      <c r="AM9" s="291"/>
      <c r="AN9" s="291"/>
      <c r="AO9" s="291"/>
      <c r="AP9" s="291"/>
      <c r="AQ9" s="291"/>
      <c r="AR9" s="291"/>
      <c r="AS9" s="291"/>
      <c r="AT9" s="291"/>
      <c r="AU9" s="291"/>
      <c r="AV9" s="291"/>
      <c r="AW9" s="291"/>
      <c r="AX9" s="291"/>
      <c r="AY9" s="292"/>
    </row>
    <row r="10" spans="4:75" s="6" customFormat="1" ht="18.75" thickBot="1">
      <c r="D10" s="202"/>
      <c r="E10" s="203"/>
      <c r="F10" s="203"/>
      <c r="G10" s="203"/>
      <c r="H10" s="203"/>
      <c r="I10" s="203"/>
      <c r="J10" s="203"/>
      <c r="K10" s="203"/>
      <c r="L10" s="203"/>
      <c r="M10" s="203"/>
      <c r="N10" s="203"/>
      <c r="O10" s="204"/>
      <c r="P10" s="290">
        <f>IF(Tabelle1!Q10="","",Tabelle1!Q10)</f>
      </c>
      <c r="Q10" s="291"/>
      <c r="R10" s="291"/>
      <c r="S10" s="291"/>
      <c r="T10" s="291"/>
      <c r="U10" s="291"/>
      <c r="V10" s="291"/>
      <c r="W10" s="291"/>
      <c r="X10" s="291"/>
      <c r="Y10" s="291"/>
      <c r="Z10" s="291"/>
      <c r="AA10" s="291"/>
      <c r="AB10" s="291"/>
      <c r="AC10" s="291"/>
      <c r="AD10" s="291"/>
      <c r="AE10" s="291"/>
      <c r="AF10" s="291"/>
      <c r="AG10" s="291"/>
      <c r="AH10" s="291"/>
      <c r="AI10" s="291"/>
      <c r="AJ10" s="291"/>
      <c r="AK10" s="291"/>
      <c r="AL10" s="291"/>
      <c r="AM10" s="291"/>
      <c r="AN10" s="291"/>
      <c r="AO10" s="291"/>
      <c r="AP10" s="291"/>
      <c r="AQ10" s="291"/>
      <c r="AR10" s="291"/>
      <c r="AS10" s="291"/>
      <c r="AT10" s="291"/>
      <c r="AU10" s="291"/>
      <c r="AV10" s="291"/>
      <c r="AW10" s="291"/>
      <c r="AX10" s="291"/>
      <c r="AY10" s="292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</row>
    <row r="11" ht="18.75" thickBot="1"/>
    <row r="12" spans="4:75" ht="18.75" thickBot="1">
      <c r="D12" s="205" t="s">
        <v>27</v>
      </c>
      <c r="E12" s="206"/>
      <c r="F12" s="206"/>
      <c r="G12" s="206"/>
      <c r="H12" s="206"/>
      <c r="I12" s="206"/>
      <c r="J12" s="206"/>
      <c r="K12" s="293">
        <f>Tabelle1!L12</f>
        <v>42623</v>
      </c>
      <c r="L12" s="293"/>
      <c r="M12" s="293"/>
      <c r="N12" s="293"/>
      <c r="O12" s="293"/>
      <c r="P12" s="293"/>
      <c r="Q12" s="293"/>
      <c r="R12" s="293"/>
      <c r="S12" s="293"/>
      <c r="T12" s="294"/>
      <c r="U12" s="294"/>
      <c r="V12" s="294"/>
      <c r="W12" s="294"/>
      <c r="X12" s="2"/>
      <c r="Y12" s="2"/>
      <c r="Z12" s="2"/>
      <c r="AA12" s="2"/>
      <c r="AB12" s="2"/>
      <c r="AC12" s="89" t="s">
        <v>17</v>
      </c>
      <c r="AD12" s="90"/>
      <c r="AE12" s="90"/>
      <c r="AF12" s="90"/>
      <c r="AG12" s="90"/>
      <c r="AH12" s="91"/>
      <c r="AI12" s="295">
        <f>IF(Tabelle1!AJ12="","",Tabelle1!AJ12)</f>
        <v>0.5625</v>
      </c>
      <c r="AJ12" s="296"/>
      <c r="AK12" s="296"/>
      <c r="AL12" s="296"/>
      <c r="AM12" s="296"/>
      <c r="AN12" s="296"/>
      <c r="AO12" s="296"/>
      <c r="AP12" s="297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</row>
    <row r="13" ht="18.75" thickBot="1"/>
    <row r="14" spans="4:75" ht="18.75" thickBot="1">
      <c r="D14" s="89" t="s">
        <v>18</v>
      </c>
      <c r="E14" s="90"/>
      <c r="F14" s="90"/>
      <c r="G14" s="90"/>
      <c r="H14" s="90"/>
      <c r="I14" s="90"/>
      <c r="J14" s="91"/>
      <c r="K14" s="210">
        <f>IF(Tabelle1!L14="","",Tabelle1!L14)</f>
        <v>1</v>
      </c>
      <c r="L14" s="210"/>
      <c r="M14" s="210" t="s">
        <v>21</v>
      </c>
      <c r="N14" s="210"/>
      <c r="O14" s="282">
        <f>IF(Tabelle1!P14="","",Tabelle1!P14)</f>
        <v>14</v>
      </c>
      <c r="P14" s="282"/>
      <c r="Q14" s="282"/>
      <c r="R14" s="282"/>
      <c r="S14" s="207" t="s">
        <v>20</v>
      </c>
      <c r="T14" s="207"/>
      <c r="U14" s="207"/>
      <c r="V14" s="207"/>
      <c r="W14" s="208"/>
      <c r="AC14" s="89" t="s">
        <v>19</v>
      </c>
      <c r="AD14" s="90"/>
      <c r="AE14" s="90"/>
      <c r="AF14" s="90"/>
      <c r="AG14" s="90"/>
      <c r="AH14" s="91"/>
      <c r="AI14" s="282">
        <f>IF(Tabelle1!AJ14="","",Tabelle1!AJ14)</f>
        <v>1</v>
      </c>
      <c r="AJ14" s="282"/>
      <c r="AK14" s="282"/>
      <c r="AL14" s="282"/>
      <c r="AM14" s="8" t="s">
        <v>20</v>
      </c>
      <c r="AN14" s="8"/>
      <c r="AO14" s="8"/>
      <c r="AP14" s="9"/>
      <c r="AZ14" s="2">
        <v>45</v>
      </c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1"/>
      <c r="BM14" s="10">
        <v>0.034722222222222224</v>
      </c>
      <c r="BN14" s="1"/>
      <c r="BO14" s="10">
        <v>0.03125</v>
      </c>
      <c r="BP14" s="10">
        <v>0.003472222222222222</v>
      </c>
      <c r="BQ14" s="1"/>
      <c r="BR14" s="1"/>
      <c r="BS14" s="1"/>
      <c r="BT14" s="1"/>
      <c r="BU14" s="1"/>
      <c r="BV14" s="1"/>
      <c r="BW14" s="1"/>
    </row>
    <row r="15" ht="18.75" thickBot="1"/>
    <row r="16" spans="1:54" ht="18.75" thickBot="1">
      <c r="A16" s="283" t="s">
        <v>35</v>
      </c>
      <c r="B16" s="284"/>
      <c r="C16" s="284"/>
      <c r="D16" s="284"/>
      <c r="E16" s="284"/>
      <c r="F16" s="284"/>
      <c r="G16" s="284"/>
      <c r="H16" s="284"/>
      <c r="I16" s="284"/>
      <c r="J16" s="284"/>
      <c r="K16" s="284"/>
      <c r="L16" s="284"/>
      <c r="M16" s="284"/>
      <c r="N16" s="284"/>
      <c r="O16" s="284"/>
      <c r="P16" s="284"/>
      <c r="Q16" s="284"/>
      <c r="R16" s="284"/>
      <c r="S16" s="284"/>
      <c r="T16" s="284"/>
      <c r="U16" s="284"/>
      <c r="V16" s="284"/>
      <c r="W16" s="284"/>
      <c r="X16" s="284"/>
      <c r="Y16" s="284"/>
      <c r="Z16" s="285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</row>
    <row r="17" spans="1:54" ht="18">
      <c r="A17" s="286" t="s">
        <v>1</v>
      </c>
      <c r="B17" s="287"/>
      <c r="C17" s="288" t="str">
        <f>Tabelle1!D17</f>
        <v>PSG Friedrichshafen 7er</v>
      </c>
      <c r="D17" s="253"/>
      <c r="E17" s="253"/>
      <c r="F17" s="253"/>
      <c r="G17" s="253"/>
      <c r="H17" s="253"/>
      <c r="I17" s="253"/>
      <c r="J17" s="253"/>
      <c r="K17" s="253"/>
      <c r="L17" s="253"/>
      <c r="M17" s="253"/>
      <c r="N17" s="253"/>
      <c r="O17" s="253"/>
      <c r="P17" s="253"/>
      <c r="Q17" s="253"/>
      <c r="R17" s="253"/>
      <c r="S17" s="253"/>
      <c r="T17" s="253"/>
      <c r="U17" s="253"/>
      <c r="V17" s="253"/>
      <c r="W17" s="253"/>
      <c r="X17" s="253"/>
      <c r="Y17" s="253"/>
      <c r="Z17" s="289"/>
      <c r="AC17" s="35"/>
      <c r="AD17" s="35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</row>
    <row r="18" spans="1:54" ht="18">
      <c r="A18" s="278" t="s">
        <v>2</v>
      </c>
      <c r="B18" s="279"/>
      <c r="C18" s="280" t="str">
        <f>Tabelle1!D18</f>
        <v>SV Balzheim 7er</v>
      </c>
      <c r="D18" s="247"/>
      <c r="E18" s="247"/>
      <c r="F18" s="247"/>
      <c r="G18" s="247"/>
      <c r="H18" s="247"/>
      <c r="I18" s="247"/>
      <c r="J18" s="247"/>
      <c r="K18" s="247"/>
      <c r="L18" s="247"/>
      <c r="M18" s="247"/>
      <c r="N18" s="247"/>
      <c r="O18" s="247"/>
      <c r="P18" s="247"/>
      <c r="Q18" s="247"/>
      <c r="R18" s="247"/>
      <c r="S18" s="247"/>
      <c r="T18" s="247"/>
      <c r="U18" s="247"/>
      <c r="V18" s="247"/>
      <c r="W18" s="247"/>
      <c r="X18" s="247"/>
      <c r="Y18" s="247"/>
      <c r="Z18" s="281"/>
      <c r="AC18" s="35"/>
      <c r="AD18" s="35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</row>
    <row r="19" spans="1:54" ht="18">
      <c r="A19" s="278" t="s">
        <v>3</v>
      </c>
      <c r="B19" s="279"/>
      <c r="C19" s="280" t="str">
        <f>Tabelle1!D19</f>
        <v>TSV Grünkraut 9er</v>
      </c>
      <c r="D19" s="247"/>
      <c r="E19" s="247"/>
      <c r="F19" s="247"/>
      <c r="G19" s="247"/>
      <c r="H19" s="247"/>
      <c r="I19" s="247"/>
      <c r="J19" s="247"/>
      <c r="K19" s="247"/>
      <c r="L19" s="247"/>
      <c r="M19" s="247"/>
      <c r="N19" s="247"/>
      <c r="O19" s="247"/>
      <c r="P19" s="247"/>
      <c r="Q19" s="247"/>
      <c r="R19" s="247"/>
      <c r="S19" s="247"/>
      <c r="T19" s="247"/>
      <c r="U19" s="247"/>
      <c r="V19" s="247"/>
      <c r="W19" s="247"/>
      <c r="X19" s="247"/>
      <c r="Y19" s="247"/>
      <c r="Z19" s="281"/>
      <c r="AC19" s="35"/>
      <c r="AD19" s="35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</row>
    <row r="20" spans="1:54" ht="18">
      <c r="A20" s="278" t="s">
        <v>4</v>
      </c>
      <c r="B20" s="279"/>
      <c r="C20" s="280" t="str">
        <f>Tabelle1!D20</f>
        <v>SV Haslach 9er</v>
      </c>
      <c r="D20" s="247"/>
      <c r="E20" s="247"/>
      <c r="F20" s="247"/>
      <c r="G20" s="247"/>
      <c r="H20" s="247"/>
      <c r="I20" s="247"/>
      <c r="J20" s="247"/>
      <c r="K20" s="247"/>
      <c r="L20" s="247"/>
      <c r="M20" s="247"/>
      <c r="N20" s="247"/>
      <c r="O20" s="247"/>
      <c r="P20" s="247"/>
      <c r="Q20" s="247"/>
      <c r="R20" s="247"/>
      <c r="S20" s="247"/>
      <c r="T20" s="247"/>
      <c r="U20" s="247"/>
      <c r="V20" s="247"/>
      <c r="W20" s="247"/>
      <c r="X20" s="247"/>
      <c r="Y20" s="247"/>
      <c r="Z20" s="281"/>
      <c r="AC20" s="35"/>
      <c r="AD20" s="35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</row>
    <row r="21" spans="1:54" ht="18">
      <c r="A21" s="278" t="s">
        <v>25</v>
      </c>
      <c r="B21" s="279"/>
      <c r="C21" s="280" t="str">
        <f>Tabelle1!D21</f>
        <v>SGM Fronreute / Baindt 9er</v>
      </c>
      <c r="D21" s="247"/>
      <c r="E21" s="247"/>
      <c r="F21" s="247"/>
      <c r="G21" s="247"/>
      <c r="H21" s="247"/>
      <c r="I21" s="247"/>
      <c r="J21" s="247"/>
      <c r="K21" s="247"/>
      <c r="L21" s="247"/>
      <c r="M21" s="247"/>
      <c r="N21" s="247"/>
      <c r="O21" s="247"/>
      <c r="P21" s="247"/>
      <c r="Q21" s="247"/>
      <c r="R21" s="247"/>
      <c r="S21" s="247"/>
      <c r="T21" s="247"/>
      <c r="U21" s="247"/>
      <c r="V21" s="247"/>
      <c r="W21" s="247"/>
      <c r="X21" s="247"/>
      <c r="Y21" s="247"/>
      <c r="Z21" s="281"/>
      <c r="AC21" s="35"/>
      <c r="AD21" s="35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</row>
    <row r="22" spans="1:54" ht="18.75" thickBot="1">
      <c r="A22" s="271" t="s">
        <v>26</v>
      </c>
      <c r="B22" s="272"/>
      <c r="C22" s="273" t="str">
        <f>Tabelle1!D22</f>
        <v>FV Bad Waldsee 7er</v>
      </c>
      <c r="D22" s="241"/>
      <c r="E22" s="241"/>
      <c r="F22" s="241"/>
      <c r="G22" s="241"/>
      <c r="H22" s="241"/>
      <c r="I22" s="241"/>
      <c r="J22" s="241"/>
      <c r="K22" s="241"/>
      <c r="L22" s="241"/>
      <c r="M22" s="241"/>
      <c r="N22" s="241"/>
      <c r="O22" s="241"/>
      <c r="P22" s="241"/>
      <c r="Q22" s="241"/>
      <c r="R22" s="241"/>
      <c r="S22" s="241"/>
      <c r="T22" s="241"/>
      <c r="U22" s="241"/>
      <c r="V22" s="241"/>
      <c r="W22" s="241"/>
      <c r="X22" s="241"/>
      <c r="Y22" s="241"/>
      <c r="Z22" s="274"/>
      <c r="AC22" s="35"/>
      <c r="AD22" s="35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</row>
    <row r="23" spans="1:54" ht="18">
      <c r="A23" s="38"/>
      <c r="B23" s="38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C23" s="35"/>
      <c r="AD23" s="35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</row>
    <row r="24" spans="1:54" ht="18">
      <c r="A24" s="38"/>
      <c r="B24" s="38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C24" s="35"/>
      <c r="AD24" s="35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</row>
    <row r="25" spans="1:54" ht="18">
      <c r="A25" s="38"/>
      <c r="B25" s="38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C25" s="35"/>
      <c r="AD25" s="35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</row>
    <row r="26" spans="1:54" ht="18">
      <c r="A26" s="38"/>
      <c r="B26" s="38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C26" s="35"/>
      <c r="AD26" s="35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</row>
    <row r="27" spans="1:54" ht="18">
      <c r="A27" s="38"/>
      <c r="B27" s="38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C27" s="35"/>
      <c r="AD27" s="35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</row>
    <row r="28" spans="1:54" ht="18">
      <c r="A28" s="38"/>
      <c r="B28" s="38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C28" s="35"/>
      <c r="AD28" s="35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</row>
    <row r="29" spans="1:54" ht="18">
      <c r="A29" s="38"/>
      <c r="B29" s="38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C29" s="35"/>
      <c r="AD29" s="35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</row>
    <row r="30" spans="1:54" ht="18">
      <c r="A30" s="38"/>
      <c r="B30" s="38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C30" s="35"/>
      <c r="AD30" s="35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</row>
    <row r="31" spans="1:54" ht="18">
      <c r="A31" s="38"/>
      <c r="B31" s="38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C31" s="35"/>
      <c r="AD31" s="35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</row>
    <row r="32" spans="1:54" ht="18">
      <c r="A32" s="38"/>
      <c r="B32" s="38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C32" s="35"/>
      <c r="AD32" s="35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</row>
    <row r="33" spans="1:54" ht="18">
      <c r="A33" s="38"/>
      <c r="B33" s="38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C33" s="35"/>
      <c r="AD33" s="35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</row>
    <row r="34" spans="1:54" ht="18">
      <c r="A34" s="38"/>
      <c r="B34" s="38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C34" s="35"/>
      <c r="AD34" s="35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</row>
    <row r="35" spans="1:54" ht="18">
      <c r="A35" s="38"/>
      <c r="B35" s="38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C35" s="35"/>
      <c r="AD35" s="35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</row>
    <row r="36" spans="1:54" ht="18">
      <c r="A36" s="38"/>
      <c r="B36" s="38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C36" s="35"/>
      <c r="AD36" s="35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</row>
    <row r="37" spans="1:54" ht="18">
      <c r="A37" s="38"/>
      <c r="B37" s="38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C37" s="35"/>
      <c r="AD37" s="35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</row>
    <row r="38" spans="1:54" ht="18">
      <c r="A38" s="38"/>
      <c r="B38" s="38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C38" s="35"/>
      <c r="AD38" s="35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</row>
    <row r="39" spans="1:54" ht="18.75" thickBot="1">
      <c r="A39" s="38"/>
      <c r="B39" s="38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C39" s="35"/>
      <c r="AD39" s="35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</row>
    <row r="40" spans="1:54" ht="18.75" thickBot="1">
      <c r="A40" s="128" t="s">
        <v>5</v>
      </c>
      <c r="B40" s="129"/>
      <c r="C40" s="129" t="s">
        <v>0</v>
      </c>
      <c r="D40" s="129"/>
      <c r="E40" s="129"/>
      <c r="F40" s="129"/>
      <c r="G40" s="129"/>
      <c r="H40" s="129" t="s">
        <v>36</v>
      </c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29"/>
      <c r="X40" s="129"/>
      <c r="Y40" s="129"/>
      <c r="Z40" s="129"/>
      <c r="AA40" s="129"/>
      <c r="AB40" s="129"/>
      <c r="AC40" s="129"/>
      <c r="AD40" s="129"/>
      <c r="AE40" s="129"/>
      <c r="AF40" s="129"/>
      <c r="AG40" s="129"/>
      <c r="AH40" s="129"/>
      <c r="AI40" s="129"/>
      <c r="AJ40" s="129"/>
      <c r="AK40" s="129"/>
      <c r="AL40" s="129"/>
      <c r="AM40" s="129"/>
      <c r="AN40" s="129"/>
      <c r="AO40" s="129"/>
      <c r="AP40" s="129"/>
      <c r="AQ40" s="129" t="s">
        <v>6</v>
      </c>
      <c r="AR40" s="129"/>
      <c r="AS40" s="129"/>
      <c r="AT40" s="129"/>
      <c r="AU40" s="269"/>
      <c r="AV40" s="275" t="s">
        <v>38</v>
      </c>
      <c r="AW40" s="276"/>
      <c r="AX40" s="276"/>
      <c r="AY40" s="276"/>
      <c r="AZ40" s="277"/>
      <c r="BA40" s="26"/>
      <c r="BB40" s="26"/>
    </row>
    <row r="41" spans="1:75" ht="18">
      <c r="A41" s="270">
        <v>1</v>
      </c>
      <c r="B41" s="264"/>
      <c r="C41" s="268">
        <f>Tabelle1!D25</f>
        <v>0.5625</v>
      </c>
      <c r="D41" s="268"/>
      <c r="E41" s="268"/>
      <c r="F41" s="268"/>
      <c r="G41" s="268"/>
      <c r="H41" s="267" t="str">
        <f>Tabelle1!I25</f>
        <v>PSG Friedrichshafen 7er</v>
      </c>
      <c r="I41" s="267"/>
      <c r="J41" s="267"/>
      <c r="K41" s="267"/>
      <c r="L41" s="267"/>
      <c r="M41" s="267"/>
      <c r="N41" s="267"/>
      <c r="O41" s="267"/>
      <c r="P41" s="267"/>
      <c r="Q41" s="267"/>
      <c r="R41" s="267"/>
      <c r="S41" s="267"/>
      <c r="T41" s="267"/>
      <c r="U41" s="267"/>
      <c r="V41" s="267"/>
      <c r="W41" s="267"/>
      <c r="X41" s="267"/>
      <c r="Y41" s="47" t="s">
        <v>8</v>
      </c>
      <c r="Z41" s="266" t="str">
        <f>Tabelle1!AA25</f>
        <v>SV Balzheim 7er</v>
      </c>
      <c r="AA41" s="266"/>
      <c r="AB41" s="266"/>
      <c r="AC41" s="266"/>
      <c r="AD41" s="266"/>
      <c r="AE41" s="266"/>
      <c r="AF41" s="266"/>
      <c r="AG41" s="266"/>
      <c r="AH41" s="266"/>
      <c r="AI41" s="266"/>
      <c r="AJ41" s="266"/>
      <c r="AK41" s="266"/>
      <c r="AL41" s="266"/>
      <c r="AM41" s="266"/>
      <c r="AN41" s="266"/>
      <c r="AO41" s="266"/>
      <c r="AP41" s="266"/>
      <c r="AQ41" s="264">
        <f>IF(Tabelle1!AR25="","",Tabelle1!AR25)</f>
      </c>
      <c r="AR41" s="264"/>
      <c r="AS41" s="48" t="s">
        <v>7</v>
      </c>
      <c r="AT41" s="264">
        <f>IF(Tabelle1!AU25="","",Tabelle1!AU25)</f>
      </c>
      <c r="AU41" s="265"/>
      <c r="AV41" s="255">
        <f>IF(Tabelle1!AW25="","",Tabelle1!AW25)</f>
      </c>
      <c r="AW41" s="256"/>
      <c r="AX41" s="256"/>
      <c r="AY41" s="256"/>
      <c r="AZ41" s="257"/>
      <c r="BE41" s="2">
        <v>0</v>
      </c>
      <c r="BF41" s="2">
        <v>0</v>
      </c>
      <c r="BG41" s="2">
        <v>0</v>
      </c>
      <c r="BH41" s="2">
        <v>0</v>
      </c>
      <c r="BI41" s="2"/>
      <c r="BJ41" s="2"/>
      <c r="BK41" s="2"/>
      <c r="BQ41" s="1"/>
      <c r="BR41" s="1"/>
      <c r="BS41" s="1"/>
      <c r="BT41" s="1"/>
      <c r="BU41" s="1"/>
      <c r="BV41" s="1"/>
      <c r="BW41" s="1"/>
    </row>
    <row r="42" spans="1:75" ht="18">
      <c r="A42" s="213">
        <v>2</v>
      </c>
      <c r="B42" s="214"/>
      <c r="C42" s="246">
        <f>Tabelle1!D26</f>
        <v>0.5729166666666666</v>
      </c>
      <c r="D42" s="246"/>
      <c r="E42" s="246"/>
      <c r="F42" s="246"/>
      <c r="G42" s="246"/>
      <c r="H42" s="247" t="str">
        <f>Tabelle1!I26</f>
        <v>TSV Grünkraut 9er</v>
      </c>
      <c r="I42" s="247"/>
      <c r="J42" s="247"/>
      <c r="K42" s="247"/>
      <c r="L42" s="247"/>
      <c r="M42" s="247"/>
      <c r="N42" s="247"/>
      <c r="O42" s="247"/>
      <c r="P42" s="247"/>
      <c r="Q42" s="247"/>
      <c r="R42" s="247"/>
      <c r="S42" s="247"/>
      <c r="T42" s="247"/>
      <c r="U42" s="247"/>
      <c r="V42" s="247"/>
      <c r="W42" s="247"/>
      <c r="X42" s="247"/>
      <c r="Y42" s="39" t="s">
        <v>8</v>
      </c>
      <c r="Z42" s="248" t="str">
        <f>Tabelle1!AA26</f>
        <v>SV Haslach 9er</v>
      </c>
      <c r="AA42" s="248"/>
      <c r="AB42" s="248"/>
      <c r="AC42" s="248"/>
      <c r="AD42" s="248"/>
      <c r="AE42" s="248"/>
      <c r="AF42" s="248"/>
      <c r="AG42" s="248"/>
      <c r="AH42" s="248"/>
      <c r="AI42" s="248"/>
      <c r="AJ42" s="248"/>
      <c r="AK42" s="248"/>
      <c r="AL42" s="248"/>
      <c r="AM42" s="248"/>
      <c r="AN42" s="248"/>
      <c r="AO42" s="248"/>
      <c r="AP42" s="248"/>
      <c r="AQ42" s="214">
        <f>IF(Tabelle1!AR26="","",Tabelle1!AR26)</f>
      </c>
      <c r="AR42" s="214"/>
      <c r="AS42" s="40" t="s">
        <v>7</v>
      </c>
      <c r="AT42" s="214">
        <f>IF(Tabelle1!AU26="","",Tabelle1!AU26)</f>
      </c>
      <c r="AU42" s="226"/>
      <c r="AV42" s="237">
        <f>IF(Tabelle1!AW26="","",Tabelle1!AW26)</f>
      </c>
      <c r="AW42" s="238"/>
      <c r="AX42" s="238"/>
      <c r="AY42" s="238"/>
      <c r="AZ42" s="239"/>
      <c r="BE42" s="2">
        <v>0</v>
      </c>
      <c r="BF42" s="2">
        <v>0</v>
      </c>
      <c r="BG42" s="2">
        <v>0</v>
      </c>
      <c r="BH42" s="2">
        <v>0</v>
      </c>
      <c r="BI42" s="2"/>
      <c r="BJ42" s="2"/>
      <c r="BK42" s="2"/>
      <c r="BQ42" s="1"/>
      <c r="BR42" s="1"/>
      <c r="BS42" s="1"/>
      <c r="BT42" s="1"/>
      <c r="BU42" s="1"/>
      <c r="BV42" s="1"/>
      <c r="BW42" s="1"/>
    </row>
    <row r="43" spans="1:75" ht="18.75" thickBot="1">
      <c r="A43" s="258">
        <v>3</v>
      </c>
      <c r="B43" s="259"/>
      <c r="C43" s="260">
        <f>Tabelle1!D27</f>
        <v>0.5833333333333333</v>
      </c>
      <c r="D43" s="260"/>
      <c r="E43" s="260"/>
      <c r="F43" s="260"/>
      <c r="G43" s="260"/>
      <c r="H43" s="261" t="str">
        <f>Tabelle1!I27</f>
        <v>SGM Fronreute / Baindt 9er</v>
      </c>
      <c r="I43" s="261"/>
      <c r="J43" s="261"/>
      <c r="K43" s="261"/>
      <c r="L43" s="261"/>
      <c r="M43" s="261"/>
      <c r="N43" s="261"/>
      <c r="O43" s="261"/>
      <c r="P43" s="261"/>
      <c r="Q43" s="261"/>
      <c r="R43" s="261"/>
      <c r="S43" s="261"/>
      <c r="T43" s="261"/>
      <c r="U43" s="261"/>
      <c r="V43" s="261"/>
      <c r="W43" s="261"/>
      <c r="X43" s="261"/>
      <c r="Y43" s="45" t="s">
        <v>8</v>
      </c>
      <c r="Z43" s="262" t="str">
        <f>Tabelle1!AA27</f>
        <v>FV Bad Waldsee 7er</v>
      </c>
      <c r="AA43" s="262"/>
      <c r="AB43" s="262"/>
      <c r="AC43" s="262"/>
      <c r="AD43" s="262"/>
      <c r="AE43" s="262"/>
      <c r="AF43" s="262"/>
      <c r="AG43" s="262"/>
      <c r="AH43" s="262"/>
      <c r="AI43" s="262"/>
      <c r="AJ43" s="262"/>
      <c r="AK43" s="262"/>
      <c r="AL43" s="262"/>
      <c r="AM43" s="262"/>
      <c r="AN43" s="262"/>
      <c r="AO43" s="262"/>
      <c r="AP43" s="262"/>
      <c r="AQ43" s="259">
        <f>IF(Tabelle1!AR27="","",Tabelle1!AR27)</f>
      </c>
      <c r="AR43" s="259"/>
      <c r="AS43" s="46" t="s">
        <v>7</v>
      </c>
      <c r="AT43" s="259">
        <f>IF(Tabelle1!AU27="","",Tabelle1!AU27)</f>
      </c>
      <c r="AU43" s="263"/>
      <c r="AV43" s="249">
        <f>IF(Tabelle1!AW27="","",Tabelle1!AW27)</f>
      </c>
      <c r="AW43" s="250"/>
      <c r="AX43" s="250"/>
      <c r="AY43" s="250"/>
      <c r="AZ43" s="251"/>
      <c r="BE43" s="2">
        <v>0</v>
      </c>
      <c r="BF43" s="2">
        <v>0</v>
      </c>
      <c r="BG43" s="2">
        <v>0</v>
      </c>
      <c r="BH43" s="2">
        <v>0</v>
      </c>
      <c r="BI43" s="2"/>
      <c r="BJ43" s="2"/>
      <c r="BK43" s="2"/>
      <c r="BQ43" s="1"/>
      <c r="BR43" s="1"/>
      <c r="BS43" s="1"/>
      <c r="BT43" s="1"/>
      <c r="BU43" s="1"/>
      <c r="BV43" s="1"/>
      <c r="BW43" s="1"/>
    </row>
    <row r="44" spans="1:75" ht="18">
      <c r="A44" s="228">
        <v>4</v>
      </c>
      <c r="B44" s="229"/>
      <c r="C44" s="252">
        <f>Tabelle1!D28</f>
        <v>0.5937499999999999</v>
      </c>
      <c r="D44" s="252"/>
      <c r="E44" s="252"/>
      <c r="F44" s="252"/>
      <c r="G44" s="252"/>
      <c r="H44" s="253" t="str">
        <f>Tabelle1!I28</f>
        <v>PSG Friedrichshafen 7er</v>
      </c>
      <c r="I44" s="253"/>
      <c r="J44" s="253"/>
      <c r="K44" s="253"/>
      <c r="L44" s="253"/>
      <c r="M44" s="253"/>
      <c r="N44" s="253"/>
      <c r="O44" s="253"/>
      <c r="P44" s="253"/>
      <c r="Q44" s="253"/>
      <c r="R44" s="253"/>
      <c r="S44" s="253"/>
      <c r="T44" s="253"/>
      <c r="U44" s="253"/>
      <c r="V44" s="253"/>
      <c r="W44" s="253"/>
      <c r="X44" s="253"/>
      <c r="Y44" s="41" t="s">
        <v>8</v>
      </c>
      <c r="Z44" s="254" t="str">
        <f>Tabelle1!AA28</f>
        <v>TSV Grünkraut 9er</v>
      </c>
      <c r="AA44" s="254"/>
      <c r="AB44" s="254"/>
      <c r="AC44" s="254"/>
      <c r="AD44" s="254"/>
      <c r="AE44" s="254"/>
      <c r="AF44" s="254"/>
      <c r="AG44" s="254"/>
      <c r="AH44" s="254"/>
      <c r="AI44" s="254"/>
      <c r="AJ44" s="254"/>
      <c r="AK44" s="254"/>
      <c r="AL44" s="254"/>
      <c r="AM44" s="254"/>
      <c r="AN44" s="254"/>
      <c r="AO44" s="254"/>
      <c r="AP44" s="254"/>
      <c r="AQ44" s="229">
        <f>IF(Tabelle1!AR28="","",Tabelle1!AR28)</f>
      </c>
      <c r="AR44" s="229"/>
      <c r="AS44" s="42" t="s">
        <v>7</v>
      </c>
      <c r="AT44" s="229">
        <f>IF(Tabelle1!AU28="","",Tabelle1!AU28)</f>
      </c>
      <c r="AU44" s="227"/>
      <c r="AV44" s="255">
        <f>IF(Tabelle1!AW28="","",Tabelle1!AW28)</f>
      </c>
      <c r="AW44" s="256"/>
      <c r="AX44" s="256"/>
      <c r="AY44" s="256"/>
      <c r="AZ44" s="257"/>
      <c r="BE44" s="2">
        <v>0</v>
      </c>
      <c r="BF44" s="2">
        <v>0</v>
      </c>
      <c r="BG44" s="2">
        <v>0</v>
      </c>
      <c r="BH44" s="2">
        <v>0</v>
      </c>
      <c r="BI44" s="2"/>
      <c r="BJ44" s="2"/>
      <c r="BK44" s="2"/>
      <c r="BQ44" s="1"/>
      <c r="BR44" s="1"/>
      <c r="BS44" s="1"/>
      <c r="BT44" s="1"/>
      <c r="BU44" s="1"/>
      <c r="BV44" s="1"/>
      <c r="BW44" s="1"/>
    </row>
    <row r="45" spans="1:75" ht="18">
      <c r="A45" s="213">
        <v>5</v>
      </c>
      <c r="B45" s="214"/>
      <c r="C45" s="246">
        <f>Tabelle1!D29</f>
        <v>0.6041666666666665</v>
      </c>
      <c r="D45" s="246"/>
      <c r="E45" s="246"/>
      <c r="F45" s="246"/>
      <c r="G45" s="246"/>
      <c r="H45" s="247" t="str">
        <f>Tabelle1!I29</f>
        <v>SV Balzheim 7er</v>
      </c>
      <c r="I45" s="247"/>
      <c r="J45" s="247"/>
      <c r="K45" s="247"/>
      <c r="L45" s="247"/>
      <c r="M45" s="247"/>
      <c r="N45" s="247"/>
      <c r="O45" s="247"/>
      <c r="P45" s="247"/>
      <c r="Q45" s="247"/>
      <c r="R45" s="247"/>
      <c r="S45" s="247"/>
      <c r="T45" s="247"/>
      <c r="U45" s="247"/>
      <c r="V45" s="247"/>
      <c r="W45" s="247"/>
      <c r="X45" s="247"/>
      <c r="Y45" s="39" t="s">
        <v>8</v>
      </c>
      <c r="Z45" s="248" t="str">
        <f>Tabelle1!AA29</f>
        <v>SGM Fronreute / Baindt 9er</v>
      </c>
      <c r="AA45" s="248"/>
      <c r="AB45" s="248"/>
      <c r="AC45" s="248"/>
      <c r="AD45" s="248"/>
      <c r="AE45" s="248"/>
      <c r="AF45" s="248"/>
      <c r="AG45" s="248"/>
      <c r="AH45" s="248"/>
      <c r="AI45" s="248"/>
      <c r="AJ45" s="248"/>
      <c r="AK45" s="248"/>
      <c r="AL45" s="248"/>
      <c r="AM45" s="248"/>
      <c r="AN45" s="248"/>
      <c r="AO45" s="248"/>
      <c r="AP45" s="248"/>
      <c r="AQ45" s="214">
        <f>IF(Tabelle1!AR29="","",Tabelle1!AR29)</f>
      </c>
      <c r="AR45" s="214"/>
      <c r="AS45" s="40" t="s">
        <v>7</v>
      </c>
      <c r="AT45" s="214">
        <f>IF(Tabelle1!AU29="","",Tabelle1!AU29)</f>
      </c>
      <c r="AU45" s="226"/>
      <c r="AV45" s="237">
        <f>IF(Tabelle1!AW29="","",Tabelle1!AW29)</f>
      </c>
      <c r="AW45" s="238"/>
      <c r="AX45" s="238"/>
      <c r="AY45" s="238"/>
      <c r="AZ45" s="239"/>
      <c r="BE45" s="2">
        <v>0</v>
      </c>
      <c r="BF45" s="2">
        <v>0</v>
      </c>
      <c r="BG45" s="2">
        <v>0</v>
      </c>
      <c r="BH45" s="2">
        <v>0</v>
      </c>
      <c r="BI45" s="2"/>
      <c r="BJ45" s="2"/>
      <c r="BK45" s="2"/>
      <c r="BQ45" s="1"/>
      <c r="BR45" s="1"/>
      <c r="BS45" s="1"/>
      <c r="BT45" s="1"/>
      <c r="BU45" s="1"/>
      <c r="BV45" s="1"/>
      <c r="BW45" s="1"/>
    </row>
    <row r="46" spans="1:75" ht="18.75" thickBot="1">
      <c r="A46" s="258">
        <v>6</v>
      </c>
      <c r="B46" s="259"/>
      <c r="C46" s="260">
        <f>Tabelle1!D30</f>
        <v>0.6145833333333331</v>
      </c>
      <c r="D46" s="260"/>
      <c r="E46" s="260"/>
      <c r="F46" s="260"/>
      <c r="G46" s="260"/>
      <c r="H46" s="261" t="str">
        <f>Tabelle1!I30</f>
        <v>SV Haslach 9er</v>
      </c>
      <c r="I46" s="261"/>
      <c r="J46" s="261"/>
      <c r="K46" s="261"/>
      <c r="L46" s="261"/>
      <c r="M46" s="261"/>
      <c r="N46" s="261"/>
      <c r="O46" s="261"/>
      <c r="P46" s="261"/>
      <c r="Q46" s="261"/>
      <c r="R46" s="261"/>
      <c r="S46" s="261"/>
      <c r="T46" s="261"/>
      <c r="U46" s="261"/>
      <c r="V46" s="261"/>
      <c r="W46" s="261"/>
      <c r="X46" s="261"/>
      <c r="Y46" s="45" t="s">
        <v>8</v>
      </c>
      <c r="Z46" s="262" t="str">
        <f>Tabelle1!AA30</f>
        <v>FV Bad Waldsee 7er</v>
      </c>
      <c r="AA46" s="262"/>
      <c r="AB46" s="262"/>
      <c r="AC46" s="262"/>
      <c r="AD46" s="262"/>
      <c r="AE46" s="262"/>
      <c r="AF46" s="262"/>
      <c r="AG46" s="262"/>
      <c r="AH46" s="262"/>
      <c r="AI46" s="262"/>
      <c r="AJ46" s="262"/>
      <c r="AK46" s="262"/>
      <c r="AL46" s="262"/>
      <c r="AM46" s="262"/>
      <c r="AN46" s="262"/>
      <c r="AO46" s="262"/>
      <c r="AP46" s="262"/>
      <c r="AQ46" s="259">
        <f>IF(Tabelle1!AR30="","",Tabelle1!AR30)</f>
      </c>
      <c r="AR46" s="259"/>
      <c r="AS46" s="46" t="s">
        <v>7</v>
      </c>
      <c r="AT46" s="259">
        <f>IF(Tabelle1!AU30="","",Tabelle1!AU30)</f>
      </c>
      <c r="AU46" s="263"/>
      <c r="AV46" s="249">
        <f>IF(Tabelle1!AW30="","",Tabelle1!AW30)</f>
      </c>
      <c r="AW46" s="250"/>
      <c r="AX46" s="250"/>
      <c r="AY46" s="250"/>
      <c r="AZ46" s="251"/>
      <c r="BE46" s="2">
        <v>0</v>
      </c>
      <c r="BF46" s="2">
        <v>0</v>
      </c>
      <c r="BG46" s="2">
        <v>0</v>
      </c>
      <c r="BH46" s="2">
        <v>0</v>
      </c>
      <c r="BI46" s="2"/>
      <c r="BJ46" s="2"/>
      <c r="BK46" s="2"/>
      <c r="BQ46" s="1"/>
      <c r="BR46" s="1"/>
      <c r="BS46" s="1"/>
      <c r="BT46" s="1"/>
      <c r="BU46" s="1"/>
      <c r="BV46" s="1"/>
      <c r="BW46" s="1"/>
    </row>
    <row r="47" spans="1:75" ht="18">
      <c r="A47" s="228">
        <v>7</v>
      </c>
      <c r="B47" s="229"/>
      <c r="C47" s="252">
        <f>Tabelle1!D31</f>
        <v>0.6249999999999998</v>
      </c>
      <c r="D47" s="252"/>
      <c r="E47" s="252"/>
      <c r="F47" s="252"/>
      <c r="G47" s="252"/>
      <c r="H47" s="253" t="str">
        <f>Tabelle1!I31</f>
        <v>SGM Fronreute / Baindt 9er</v>
      </c>
      <c r="I47" s="253"/>
      <c r="J47" s="253"/>
      <c r="K47" s="253"/>
      <c r="L47" s="253"/>
      <c r="M47" s="253"/>
      <c r="N47" s="253"/>
      <c r="O47" s="253"/>
      <c r="P47" s="253"/>
      <c r="Q47" s="253"/>
      <c r="R47" s="253"/>
      <c r="S47" s="253"/>
      <c r="T47" s="253"/>
      <c r="U47" s="253"/>
      <c r="V47" s="253"/>
      <c r="W47" s="253"/>
      <c r="X47" s="253"/>
      <c r="Y47" s="41" t="s">
        <v>8</v>
      </c>
      <c r="Z47" s="254" t="str">
        <f>Tabelle1!AA31</f>
        <v>PSG Friedrichshafen 7er</v>
      </c>
      <c r="AA47" s="254"/>
      <c r="AB47" s="254"/>
      <c r="AC47" s="254"/>
      <c r="AD47" s="254"/>
      <c r="AE47" s="254"/>
      <c r="AF47" s="254"/>
      <c r="AG47" s="254"/>
      <c r="AH47" s="254"/>
      <c r="AI47" s="254"/>
      <c r="AJ47" s="254"/>
      <c r="AK47" s="254"/>
      <c r="AL47" s="254"/>
      <c r="AM47" s="254"/>
      <c r="AN47" s="254"/>
      <c r="AO47" s="254"/>
      <c r="AP47" s="254"/>
      <c r="AQ47" s="229">
        <f>IF(Tabelle1!AR31="","",Tabelle1!AR31)</f>
      </c>
      <c r="AR47" s="229"/>
      <c r="AS47" s="42" t="s">
        <v>7</v>
      </c>
      <c r="AT47" s="229">
        <f>IF(Tabelle1!AU31="","",Tabelle1!AU31)</f>
      </c>
      <c r="AU47" s="227"/>
      <c r="AV47" s="255">
        <f>IF(Tabelle1!AW31="","",Tabelle1!AW31)</f>
      </c>
      <c r="AW47" s="256"/>
      <c r="AX47" s="256"/>
      <c r="AY47" s="256"/>
      <c r="AZ47" s="257"/>
      <c r="BE47" s="2">
        <v>0</v>
      </c>
      <c r="BF47" s="2">
        <v>0</v>
      </c>
      <c r="BG47" s="2">
        <v>0</v>
      </c>
      <c r="BH47" s="2">
        <v>0</v>
      </c>
      <c r="BI47" s="2"/>
      <c r="BJ47" s="2"/>
      <c r="BK47" s="2"/>
      <c r="BQ47" s="1"/>
      <c r="BR47" s="1"/>
      <c r="BS47" s="1"/>
      <c r="BT47" s="1"/>
      <c r="BU47" s="1"/>
      <c r="BV47" s="1"/>
      <c r="BW47" s="1"/>
    </row>
    <row r="48" spans="1:75" ht="18">
      <c r="A48" s="213">
        <v>8</v>
      </c>
      <c r="B48" s="214"/>
      <c r="C48" s="246">
        <f>Tabelle1!D32</f>
        <v>0.6354166666666664</v>
      </c>
      <c r="D48" s="246"/>
      <c r="E48" s="246"/>
      <c r="F48" s="246"/>
      <c r="G48" s="246"/>
      <c r="H48" s="247" t="str">
        <f>Tabelle1!I32</f>
        <v>SV Balzheim 7er</v>
      </c>
      <c r="I48" s="247"/>
      <c r="J48" s="247"/>
      <c r="K48" s="247"/>
      <c r="L48" s="247"/>
      <c r="M48" s="247"/>
      <c r="N48" s="247"/>
      <c r="O48" s="247"/>
      <c r="P48" s="247"/>
      <c r="Q48" s="247"/>
      <c r="R48" s="247"/>
      <c r="S48" s="247"/>
      <c r="T48" s="247"/>
      <c r="U48" s="247"/>
      <c r="V48" s="247"/>
      <c r="W48" s="247"/>
      <c r="X48" s="247"/>
      <c r="Y48" s="39" t="s">
        <v>8</v>
      </c>
      <c r="Z48" s="248" t="str">
        <f>Tabelle1!AA32</f>
        <v>SV Haslach 9er</v>
      </c>
      <c r="AA48" s="248"/>
      <c r="AB48" s="248"/>
      <c r="AC48" s="248"/>
      <c r="AD48" s="248"/>
      <c r="AE48" s="248"/>
      <c r="AF48" s="248"/>
      <c r="AG48" s="248"/>
      <c r="AH48" s="248"/>
      <c r="AI48" s="248"/>
      <c r="AJ48" s="248"/>
      <c r="AK48" s="248"/>
      <c r="AL48" s="248"/>
      <c r="AM48" s="248"/>
      <c r="AN48" s="248"/>
      <c r="AO48" s="248"/>
      <c r="AP48" s="248"/>
      <c r="AQ48" s="214">
        <f>IF(Tabelle1!AR32="","",Tabelle1!AR32)</f>
      </c>
      <c r="AR48" s="214"/>
      <c r="AS48" s="40" t="s">
        <v>7</v>
      </c>
      <c r="AT48" s="214">
        <f>IF(Tabelle1!AU32="","",Tabelle1!AU32)</f>
      </c>
      <c r="AU48" s="226"/>
      <c r="AV48" s="237">
        <f>IF(Tabelle1!AW32="","",Tabelle1!AW32)</f>
      </c>
      <c r="AW48" s="238"/>
      <c r="AX48" s="238"/>
      <c r="AY48" s="238"/>
      <c r="AZ48" s="239"/>
      <c r="BE48" s="2">
        <v>0</v>
      </c>
      <c r="BF48" s="2">
        <v>0</v>
      </c>
      <c r="BG48" s="2">
        <v>0</v>
      </c>
      <c r="BH48" s="2">
        <v>0</v>
      </c>
      <c r="BI48" s="2"/>
      <c r="BJ48" s="2"/>
      <c r="BK48" s="2"/>
      <c r="BQ48" s="1"/>
      <c r="BR48" s="1"/>
      <c r="BS48" s="1"/>
      <c r="BT48" s="1"/>
      <c r="BU48" s="1"/>
      <c r="BV48" s="1"/>
      <c r="BW48" s="1"/>
    </row>
    <row r="49" spans="1:75" ht="18.75" thickBot="1">
      <c r="A49" s="258">
        <v>9</v>
      </c>
      <c r="B49" s="259"/>
      <c r="C49" s="260">
        <f>Tabelle1!D33</f>
        <v>0.645833333333333</v>
      </c>
      <c r="D49" s="260"/>
      <c r="E49" s="260"/>
      <c r="F49" s="260"/>
      <c r="G49" s="260"/>
      <c r="H49" s="261" t="str">
        <f>Tabelle1!I33</f>
        <v>FV Bad Waldsee 7er</v>
      </c>
      <c r="I49" s="261"/>
      <c r="J49" s="261"/>
      <c r="K49" s="261"/>
      <c r="L49" s="261"/>
      <c r="M49" s="261"/>
      <c r="N49" s="261"/>
      <c r="O49" s="261"/>
      <c r="P49" s="261"/>
      <c r="Q49" s="261"/>
      <c r="R49" s="261"/>
      <c r="S49" s="261"/>
      <c r="T49" s="261"/>
      <c r="U49" s="261"/>
      <c r="V49" s="261"/>
      <c r="W49" s="261"/>
      <c r="X49" s="261"/>
      <c r="Y49" s="45" t="s">
        <v>8</v>
      </c>
      <c r="Z49" s="262" t="str">
        <f>Tabelle1!AA33</f>
        <v>TSV Grünkraut 9er</v>
      </c>
      <c r="AA49" s="262"/>
      <c r="AB49" s="262"/>
      <c r="AC49" s="262"/>
      <c r="AD49" s="262"/>
      <c r="AE49" s="262"/>
      <c r="AF49" s="262"/>
      <c r="AG49" s="262"/>
      <c r="AH49" s="262"/>
      <c r="AI49" s="262"/>
      <c r="AJ49" s="262"/>
      <c r="AK49" s="262"/>
      <c r="AL49" s="262"/>
      <c r="AM49" s="262"/>
      <c r="AN49" s="262"/>
      <c r="AO49" s="262"/>
      <c r="AP49" s="262"/>
      <c r="AQ49" s="259">
        <f>IF(Tabelle1!AR33="","",Tabelle1!AR33)</f>
      </c>
      <c r="AR49" s="259"/>
      <c r="AS49" s="46" t="s">
        <v>7</v>
      </c>
      <c r="AT49" s="259">
        <f>IF(Tabelle1!AU33="","",Tabelle1!AU33)</f>
      </c>
      <c r="AU49" s="263"/>
      <c r="AV49" s="249">
        <f>IF(Tabelle1!AW33="","",Tabelle1!AW33)</f>
      </c>
      <c r="AW49" s="250"/>
      <c r="AX49" s="250"/>
      <c r="AY49" s="250"/>
      <c r="AZ49" s="251"/>
      <c r="BE49" s="2">
        <v>0</v>
      </c>
      <c r="BF49" s="2">
        <v>0</v>
      </c>
      <c r="BG49" s="2">
        <v>0</v>
      </c>
      <c r="BH49" s="2">
        <v>0</v>
      </c>
      <c r="BI49" s="2"/>
      <c r="BJ49" s="2"/>
      <c r="BK49" s="2"/>
      <c r="BQ49" s="1"/>
      <c r="BR49" s="1"/>
      <c r="BS49" s="1"/>
      <c r="BT49" s="1"/>
      <c r="BU49" s="1"/>
      <c r="BV49" s="1"/>
      <c r="BW49" s="1"/>
    </row>
    <row r="50" spans="1:75" ht="18">
      <c r="A50" s="228">
        <v>10</v>
      </c>
      <c r="B50" s="229"/>
      <c r="C50" s="252">
        <f>Tabelle1!D34</f>
        <v>0.6562499999999997</v>
      </c>
      <c r="D50" s="252"/>
      <c r="E50" s="252"/>
      <c r="F50" s="252"/>
      <c r="G50" s="252"/>
      <c r="H50" s="253" t="str">
        <f>Tabelle1!I34</f>
        <v>PSG Friedrichshafen 7er</v>
      </c>
      <c r="I50" s="253"/>
      <c r="J50" s="253"/>
      <c r="K50" s="253"/>
      <c r="L50" s="253"/>
      <c r="M50" s="253"/>
      <c r="N50" s="253"/>
      <c r="O50" s="253"/>
      <c r="P50" s="253"/>
      <c r="Q50" s="253"/>
      <c r="R50" s="253"/>
      <c r="S50" s="253"/>
      <c r="T50" s="253"/>
      <c r="U50" s="253"/>
      <c r="V50" s="253"/>
      <c r="W50" s="253"/>
      <c r="X50" s="253"/>
      <c r="Y50" s="41" t="s">
        <v>8</v>
      </c>
      <c r="Z50" s="254" t="str">
        <f>Tabelle1!AA34</f>
        <v>SV Haslach 9er</v>
      </c>
      <c r="AA50" s="254"/>
      <c r="AB50" s="254"/>
      <c r="AC50" s="254"/>
      <c r="AD50" s="254"/>
      <c r="AE50" s="254"/>
      <c r="AF50" s="254"/>
      <c r="AG50" s="254"/>
      <c r="AH50" s="254"/>
      <c r="AI50" s="254"/>
      <c r="AJ50" s="254"/>
      <c r="AK50" s="254"/>
      <c r="AL50" s="254"/>
      <c r="AM50" s="254"/>
      <c r="AN50" s="254"/>
      <c r="AO50" s="254"/>
      <c r="AP50" s="254"/>
      <c r="AQ50" s="229">
        <f>IF(Tabelle1!AR34="","",Tabelle1!AR34)</f>
      </c>
      <c r="AR50" s="229"/>
      <c r="AS50" s="42" t="s">
        <v>7</v>
      </c>
      <c r="AT50" s="229">
        <f>IF(Tabelle1!AU34="","",Tabelle1!AU34)</f>
      </c>
      <c r="AU50" s="227"/>
      <c r="AV50" s="255">
        <f>IF(Tabelle1!AW34="","",Tabelle1!AW34)</f>
      </c>
      <c r="AW50" s="256"/>
      <c r="AX50" s="256"/>
      <c r="AY50" s="256"/>
      <c r="AZ50" s="257"/>
      <c r="BE50" s="2">
        <v>0</v>
      </c>
      <c r="BF50" s="2">
        <v>0</v>
      </c>
      <c r="BG50" s="2">
        <v>0</v>
      </c>
      <c r="BH50" s="2">
        <v>0</v>
      </c>
      <c r="BI50" s="2"/>
      <c r="BJ50" s="2"/>
      <c r="BK50" s="2"/>
      <c r="BQ50" s="1"/>
      <c r="BR50" s="1"/>
      <c r="BS50" s="1"/>
      <c r="BT50" s="1"/>
      <c r="BU50" s="1"/>
      <c r="BV50" s="1"/>
      <c r="BW50" s="1"/>
    </row>
    <row r="51" spans="1:75" ht="18">
      <c r="A51" s="213">
        <v>11</v>
      </c>
      <c r="B51" s="214"/>
      <c r="C51" s="246">
        <f>Tabelle1!D35</f>
        <v>0.6666666666666663</v>
      </c>
      <c r="D51" s="246"/>
      <c r="E51" s="246"/>
      <c r="F51" s="246"/>
      <c r="G51" s="246"/>
      <c r="H51" s="247" t="str">
        <f>Tabelle1!I35</f>
        <v>FV Bad Waldsee 7er</v>
      </c>
      <c r="I51" s="247"/>
      <c r="J51" s="247"/>
      <c r="K51" s="247"/>
      <c r="L51" s="247"/>
      <c r="M51" s="247"/>
      <c r="N51" s="247"/>
      <c r="O51" s="247"/>
      <c r="P51" s="247"/>
      <c r="Q51" s="247"/>
      <c r="R51" s="247"/>
      <c r="S51" s="247"/>
      <c r="T51" s="247"/>
      <c r="U51" s="247"/>
      <c r="V51" s="247"/>
      <c r="W51" s="247"/>
      <c r="X51" s="247"/>
      <c r="Y51" s="39" t="s">
        <v>8</v>
      </c>
      <c r="Z51" s="248" t="str">
        <f>Tabelle1!AA35</f>
        <v>SV Balzheim 7er</v>
      </c>
      <c r="AA51" s="248"/>
      <c r="AB51" s="248"/>
      <c r="AC51" s="248"/>
      <c r="AD51" s="248"/>
      <c r="AE51" s="248"/>
      <c r="AF51" s="248"/>
      <c r="AG51" s="248"/>
      <c r="AH51" s="248"/>
      <c r="AI51" s="248"/>
      <c r="AJ51" s="248"/>
      <c r="AK51" s="248"/>
      <c r="AL51" s="248"/>
      <c r="AM51" s="248"/>
      <c r="AN51" s="248"/>
      <c r="AO51" s="248"/>
      <c r="AP51" s="248"/>
      <c r="AQ51" s="214">
        <f>IF(Tabelle1!AR35="","",Tabelle1!AR35)</f>
      </c>
      <c r="AR51" s="214"/>
      <c r="AS51" s="40" t="s">
        <v>7</v>
      </c>
      <c r="AT51" s="214">
        <f>IF(Tabelle1!AU35="","",Tabelle1!AU35)</f>
      </c>
      <c r="AU51" s="226"/>
      <c r="AV51" s="237">
        <f>IF(Tabelle1!AW35="","",Tabelle1!AW35)</f>
      </c>
      <c r="AW51" s="238"/>
      <c r="AX51" s="238"/>
      <c r="AY51" s="238"/>
      <c r="AZ51" s="239"/>
      <c r="BE51" s="2">
        <v>0</v>
      </c>
      <c r="BF51" s="2">
        <v>0</v>
      </c>
      <c r="BG51" s="2">
        <v>0</v>
      </c>
      <c r="BH51" s="2">
        <v>0</v>
      </c>
      <c r="BI51" s="2"/>
      <c r="BJ51" s="2"/>
      <c r="BK51" s="2"/>
      <c r="BQ51" s="1"/>
      <c r="BR51" s="1"/>
      <c r="BS51" s="1"/>
      <c r="BT51" s="1"/>
      <c r="BU51" s="1"/>
      <c r="BV51" s="1"/>
      <c r="BW51" s="1"/>
    </row>
    <row r="52" spans="1:75" ht="18.75" thickBot="1">
      <c r="A52" s="258">
        <v>12</v>
      </c>
      <c r="B52" s="259"/>
      <c r="C52" s="260">
        <f>Tabelle1!D36</f>
        <v>0.6770833333333329</v>
      </c>
      <c r="D52" s="260"/>
      <c r="E52" s="260"/>
      <c r="F52" s="260"/>
      <c r="G52" s="260"/>
      <c r="H52" s="261" t="str">
        <f>Tabelle1!I36</f>
        <v>TSV Grünkraut 9er</v>
      </c>
      <c r="I52" s="261"/>
      <c r="J52" s="261"/>
      <c r="K52" s="261"/>
      <c r="L52" s="261"/>
      <c r="M52" s="261"/>
      <c r="N52" s="261"/>
      <c r="O52" s="261"/>
      <c r="P52" s="261"/>
      <c r="Q52" s="261"/>
      <c r="R52" s="261"/>
      <c r="S52" s="261"/>
      <c r="T52" s="261"/>
      <c r="U52" s="261"/>
      <c r="V52" s="261"/>
      <c r="W52" s="261"/>
      <c r="X52" s="261"/>
      <c r="Y52" s="45" t="s">
        <v>8</v>
      </c>
      <c r="Z52" s="262" t="str">
        <f>Tabelle1!AA36</f>
        <v>SGM Fronreute / Baindt 9er</v>
      </c>
      <c r="AA52" s="262"/>
      <c r="AB52" s="262"/>
      <c r="AC52" s="262"/>
      <c r="AD52" s="262"/>
      <c r="AE52" s="262"/>
      <c r="AF52" s="262"/>
      <c r="AG52" s="262"/>
      <c r="AH52" s="262"/>
      <c r="AI52" s="262"/>
      <c r="AJ52" s="262"/>
      <c r="AK52" s="262"/>
      <c r="AL52" s="262"/>
      <c r="AM52" s="262"/>
      <c r="AN52" s="262"/>
      <c r="AO52" s="262"/>
      <c r="AP52" s="262"/>
      <c r="AQ52" s="259">
        <f>IF(Tabelle1!AR36="","",Tabelle1!AR36)</f>
      </c>
      <c r="AR52" s="259"/>
      <c r="AS52" s="46" t="s">
        <v>7</v>
      </c>
      <c r="AT52" s="259">
        <f>IF(Tabelle1!AU36="","",Tabelle1!AU36)</f>
      </c>
      <c r="AU52" s="263"/>
      <c r="AV52" s="249">
        <f>IF(Tabelle1!AW36="","",Tabelle1!AW36)</f>
      </c>
      <c r="AW52" s="250"/>
      <c r="AX52" s="250"/>
      <c r="AY52" s="250"/>
      <c r="AZ52" s="251"/>
      <c r="BE52" s="2">
        <v>0</v>
      </c>
      <c r="BF52" s="2">
        <v>0</v>
      </c>
      <c r="BG52" s="2">
        <v>0</v>
      </c>
      <c r="BH52" s="2">
        <v>0</v>
      </c>
      <c r="BI52" s="2"/>
      <c r="BJ52" s="2"/>
      <c r="BK52" s="2"/>
      <c r="BQ52" s="1"/>
      <c r="BR52" s="1"/>
      <c r="BS52" s="1"/>
      <c r="BT52" s="1"/>
      <c r="BU52" s="1"/>
      <c r="BV52" s="1"/>
      <c r="BW52" s="1"/>
    </row>
    <row r="53" spans="1:75" ht="18">
      <c r="A53" s="228">
        <v>13</v>
      </c>
      <c r="B53" s="229"/>
      <c r="C53" s="252">
        <f>Tabelle1!D37</f>
        <v>0.6874999999999996</v>
      </c>
      <c r="D53" s="252"/>
      <c r="E53" s="252"/>
      <c r="F53" s="252"/>
      <c r="G53" s="252"/>
      <c r="H53" s="253" t="str">
        <f>Tabelle1!I37</f>
        <v>FV Bad Waldsee 7er</v>
      </c>
      <c r="I53" s="253"/>
      <c r="J53" s="253"/>
      <c r="K53" s="253"/>
      <c r="L53" s="253"/>
      <c r="M53" s="253"/>
      <c r="N53" s="253"/>
      <c r="O53" s="253"/>
      <c r="P53" s="253"/>
      <c r="Q53" s="253"/>
      <c r="R53" s="253"/>
      <c r="S53" s="253"/>
      <c r="T53" s="253"/>
      <c r="U53" s="253"/>
      <c r="V53" s="253"/>
      <c r="W53" s="253"/>
      <c r="X53" s="253"/>
      <c r="Y53" s="41" t="s">
        <v>8</v>
      </c>
      <c r="Z53" s="254" t="str">
        <f>Tabelle1!AA37</f>
        <v>PSG Friedrichshafen 7er</v>
      </c>
      <c r="AA53" s="254"/>
      <c r="AB53" s="254"/>
      <c r="AC53" s="254"/>
      <c r="AD53" s="254"/>
      <c r="AE53" s="254"/>
      <c r="AF53" s="254"/>
      <c r="AG53" s="254"/>
      <c r="AH53" s="254"/>
      <c r="AI53" s="254"/>
      <c r="AJ53" s="254"/>
      <c r="AK53" s="254"/>
      <c r="AL53" s="254"/>
      <c r="AM53" s="254"/>
      <c r="AN53" s="254"/>
      <c r="AO53" s="254"/>
      <c r="AP53" s="254"/>
      <c r="AQ53" s="229">
        <f>IF(Tabelle1!AR37="","",Tabelle1!AR37)</f>
      </c>
      <c r="AR53" s="229"/>
      <c r="AS53" s="42" t="s">
        <v>7</v>
      </c>
      <c r="AT53" s="229">
        <f>IF(Tabelle1!AU37="","",Tabelle1!AU37)</f>
      </c>
      <c r="AU53" s="227"/>
      <c r="AV53" s="255">
        <f>IF(Tabelle1!AW37="","",Tabelle1!AW37)</f>
      </c>
      <c r="AW53" s="256"/>
      <c r="AX53" s="256"/>
      <c r="AY53" s="256"/>
      <c r="AZ53" s="257"/>
      <c r="BE53" s="2">
        <v>0</v>
      </c>
      <c r="BF53" s="2">
        <v>0</v>
      </c>
      <c r="BG53" s="2">
        <v>0</v>
      </c>
      <c r="BH53" s="2">
        <v>0</v>
      </c>
      <c r="BI53" s="2"/>
      <c r="BJ53" s="2"/>
      <c r="BK53" s="2"/>
      <c r="BQ53" s="1"/>
      <c r="BR53" s="1"/>
      <c r="BS53" s="1"/>
      <c r="BT53" s="1"/>
      <c r="BU53" s="1"/>
      <c r="BV53" s="1"/>
      <c r="BW53" s="1"/>
    </row>
    <row r="54" spans="1:75" ht="18">
      <c r="A54" s="213">
        <v>14</v>
      </c>
      <c r="B54" s="214"/>
      <c r="C54" s="246">
        <f>Tabelle1!D38</f>
        <v>0.6979166666666662</v>
      </c>
      <c r="D54" s="246"/>
      <c r="E54" s="246"/>
      <c r="F54" s="246"/>
      <c r="G54" s="246"/>
      <c r="H54" s="247" t="str">
        <f>Tabelle1!I38</f>
        <v>SV Balzheim 7er</v>
      </c>
      <c r="I54" s="247"/>
      <c r="J54" s="247"/>
      <c r="K54" s="247"/>
      <c r="L54" s="247"/>
      <c r="M54" s="247"/>
      <c r="N54" s="247"/>
      <c r="O54" s="247"/>
      <c r="P54" s="247"/>
      <c r="Q54" s="247"/>
      <c r="R54" s="247"/>
      <c r="S54" s="247"/>
      <c r="T54" s="247"/>
      <c r="U54" s="247"/>
      <c r="V54" s="247"/>
      <c r="W54" s="247"/>
      <c r="X54" s="247"/>
      <c r="Y54" s="39" t="s">
        <v>8</v>
      </c>
      <c r="Z54" s="248" t="str">
        <f>Tabelle1!AA38</f>
        <v>TSV Grünkraut 9er</v>
      </c>
      <c r="AA54" s="248"/>
      <c r="AB54" s="248"/>
      <c r="AC54" s="248"/>
      <c r="AD54" s="248"/>
      <c r="AE54" s="248"/>
      <c r="AF54" s="248"/>
      <c r="AG54" s="248"/>
      <c r="AH54" s="248"/>
      <c r="AI54" s="248"/>
      <c r="AJ54" s="248"/>
      <c r="AK54" s="248"/>
      <c r="AL54" s="248"/>
      <c r="AM54" s="248"/>
      <c r="AN54" s="248"/>
      <c r="AO54" s="248"/>
      <c r="AP54" s="248"/>
      <c r="AQ54" s="214">
        <f>IF(Tabelle1!AR38="","",Tabelle1!AR38)</f>
      </c>
      <c r="AR54" s="214"/>
      <c r="AS54" s="40" t="s">
        <v>7</v>
      </c>
      <c r="AT54" s="214">
        <f>IF(Tabelle1!AU38="","",Tabelle1!AU38)</f>
      </c>
      <c r="AU54" s="226"/>
      <c r="AV54" s="237">
        <f>IF(Tabelle1!AW38="","",Tabelle1!AW38)</f>
      </c>
      <c r="AW54" s="238"/>
      <c r="AX54" s="238"/>
      <c r="AY54" s="238"/>
      <c r="AZ54" s="239"/>
      <c r="BE54" s="2">
        <v>0</v>
      </c>
      <c r="BF54" s="2">
        <v>0</v>
      </c>
      <c r="BG54" s="2">
        <v>0</v>
      </c>
      <c r="BH54" s="2">
        <v>0</v>
      </c>
      <c r="BI54" s="2"/>
      <c r="BJ54" s="2"/>
      <c r="BK54" s="2"/>
      <c r="BQ54" s="1"/>
      <c r="BR54" s="1"/>
      <c r="BS54" s="1"/>
      <c r="BT54" s="1"/>
      <c r="BU54" s="1"/>
      <c r="BV54" s="1"/>
      <c r="BW54" s="1"/>
    </row>
    <row r="55" spans="1:75" ht="18.75" thickBot="1">
      <c r="A55" s="216">
        <v>15</v>
      </c>
      <c r="B55" s="222"/>
      <c r="C55" s="240">
        <f>Tabelle1!D39</f>
        <v>0.7083333333333328</v>
      </c>
      <c r="D55" s="240"/>
      <c r="E55" s="240"/>
      <c r="F55" s="240"/>
      <c r="G55" s="240"/>
      <c r="H55" s="241" t="str">
        <f>Tabelle1!I39</f>
        <v>SV Haslach 9er</v>
      </c>
      <c r="I55" s="241"/>
      <c r="J55" s="241"/>
      <c r="K55" s="241"/>
      <c r="L55" s="241"/>
      <c r="M55" s="241"/>
      <c r="N55" s="241"/>
      <c r="O55" s="241"/>
      <c r="P55" s="241"/>
      <c r="Q55" s="241"/>
      <c r="R55" s="241"/>
      <c r="S55" s="241"/>
      <c r="T55" s="241"/>
      <c r="U55" s="241"/>
      <c r="V55" s="241"/>
      <c r="W55" s="241"/>
      <c r="X55" s="241"/>
      <c r="Y55" s="43" t="s">
        <v>8</v>
      </c>
      <c r="Z55" s="242" t="str">
        <f>Tabelle1!AA39</f>
        <v>SGM Fronreute / Baindt 9er</v>
      </c>
      <c r="AA55" s="242"/>
      <c r="AB55" s="242"/>
      <c r="AC55" s="242"/>
      <c r="AD55" s="242"/>
      <c r="AE55" s="242"/>
      <c r="AF55" s="242"/>
      <c r="AG55" s="242"/>
      <c r="AH55" s="242"/>
      <c r="AI55" s="242"/>
      <c r="AJ55" s="242"/>
      <c r="AK55" s="242"/>
      <c r="AL55" s="242"/>
      <c r="AM55" s="242"/>
      <c r="AN55" s="242"/>
      <c r="AO55" s="242"/>
      <c r="AP55" s="242"/>
      <c r="AQ55" s="222">
        <f>IF(Tabelle1!AR39="","",Tabelle1!AR39)</f>
      </c>
      <c r="AR55" s="222"/>
      <c r="AS55" s="44" t="s">
        <v>7</v>
      </c>
      <c r="AT55" s="222">
        <f>IF(Tabelle1!AU39="","",Tabelle1!AU39)</f>
      </c>
      <c r="AU55" s="221"/>
      <c r="AV55" s="243">
        <f>IF(Tabelle1!AW39="","",Tabelle1!AW39)</f>
      </c>
      <c r="AW55" s="244"/>
      <c r="AX55" s="244"/>
      <c r="AY55" s="244"/>
      <c r="AZ55" s="245"/>
      <c r="BE55" s="2">
        <v>0</v>
      </c>
      <c r="BF55" s="2">
        <v>0</v>
      </c>
      <c r="BG55" s="2">
        <v>0</v>
      </c>
      <c r="BH55" s="2">
        <v>0</v>
      </c>
      <c r="BI55" s="2"/>
      <c r="BJ55" s="2"/>
      <c r="BK55" s="2"/>
      <c r="BQ55" s="1"/>
      <c r="BR55" s="1"/>
      <c r="BS55" s="1"/>
      <c r="BT55" s="1"/>
      <c r="BU55" s="1"/>
      <c r="BV55" s="1"/>
      <c r="BW55" s="1"/>
    </row>
    <row r="56" ht="18.75" thickBot="1"/>
    <row r="57" spans="1:68" ht="18.75" thickBot="1">
      <c r="A57" s="231" t="s">
        <v>37</v>
      </c>
      <c r="B57" s="232"/>
      <c r="C57" s="172"/>
      <c r="D57" s="172"/>
      <c r="E57" s="172"/>
      <c r="F57" s="172"/>
      <c r="G57" s="172"/>
      <c r="H57" s="172"/>
      <c r="I57" s="172"/>
      <c r="J57" s="172"/>
      <c r="K57" s="172"/>
      <c r="L57" s="172"/>
      <c r="M57" s="172"/>
      <c r="N57" s="172"/>
      <c r="O57" s="172"/>
      <c r="P57" s="172"/>
      <c r="Q57" s="172"/>
      <c r="R57" s="172"/>
      <c r="S57" s="173"/>
      <c r="T57" s="171" t="s">
        <v>13</v>
      </c>
      <c r="U57" s="172"/>
      <c r="V57" s="173"/>
      <c r="W57" s="231" t="s">
        <v>14</v>
      </c>
      <c r="X57" s="232"/>
      <c r="Y57" s="233"/>
      <c r="Z57" s="171" t="s">
        <v>15</v>
      </c>
      <c r="AA57" s="172"/>
      <c r="AB57" s="172"/>
      <c r="AC57" s="172"/>
      <c r="AD57" s="173"/>
      <c r="AE57" s="231" t="s">
        <v>16</v>
      </c>
      <c r="AF57" s="232"/>
      <c r="AG57" s="233"/>
      <c r="BL57" s="2" t="s">
        <v>22</v>
      </c>
      <c r="BM57" s="2" t="s">
        <v>23</v>
      </c>
      <c r="BN57" s="2" t="s">
        <v>24</v>
      </c>
      <c r="BO57" s="2" t="s">
        <v>12</v>
      </c>
      <c r="BP57" s="2" t="s">
        <v>9</v>
      </c>
    </row>
    <row r="58" spans="1:70" ht="18">
      <c r="A58" s="228" t="s">
        <v>1</v>
      </c>
      <c r="B58" s="230"/>
      <c r="C58" s="112" t="str">
        <f>Tabelle1!D42</f>
        <v>FV Bad Waldsee 7er</v>
      </c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116"/>
      <c r="T58" s="176">
        <f>Tabelle1!U42</f>
        <v>0</v>
      </c>
      <c r="U58" s="177"/>
      <c r="V58" s="177"/>
      <c r="W58" s="234">
        <f>Tabelle1!X42</f>
        <v>0</v>
      </c>
      <c r="X58" s="235"/>
      <c r="Y58" s="236"/>
      <c r="Z58" s="228">
        <f>Tabelle1!AA42</f>
        <v>0</v>
      </c>
      <c r="AA58" s="227"/>
      <c r="AB58" s="19" t="s">
        <v>7</v>
      </c>
      <c r="AC58" s="161">
        <f>Tabelle1!AD42</f>
        <v>0</v>
      </c>
      <c r="AD58" s="227"/>
      <c r="AE58" s="228">
        <f>Tabelle1!AF42</f>
        <v>0</v>
      </c>
      <c r="AF58" s="229"/>
      <c r="AG58" s="230"/>
      <c r="BL58" s="2">
        <v>0</v>
      </c>
      <c r="BM58" s="2">
        <v>0</v>
      </c>
      <c r="BN58" s="2">
        <v>0</v>
      </c>
      <c r="BO58" s="2">
        <v>0</v>
      </c>
      <c r="BP58" s="2">
        <v>0</v>
      </c>
      <c r="BR58" s="2" t="s">
        <v>33</v>
      </c>
    </row>
    <row r="59" spans="1:70" ht="18">
      <c r="A59" s="213" t="s">
        <v>2</v>
      </c>
      <c r="B59" s="215"/>
      <c r="C59" s="118" t="str">
        <f>Tabelle1!D43</f>
        <v>SV Balzheim 7er</v>
      </c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9"/>
      <c r="T59" s="120">
        <f>Tabelle1!U43</f>
        <v>0</v>
      </c>
      <c r="U59" s="121"/>
      <c r="V59" s="121"/>
      <c r="W59" s="223">
        <f>Tabelle1!X43</f>
        <v>0</v>
      </c>
      <c r="X59" s="224"/>
      <c r="Y59" s="225"/>
      <c r="Z59" s="213">
        <f>Tabelle1!AA43</f>
        <v>0</v>
      </c>
      <c r="AA59" s="226"/>
      <c r="AB59" s="20" t="s">
        <v>7</v>
      </c>
      <c r="AC59" s="162">
        <f>Tabelle1!AD43</f>
        <v>0</v>
      </c>
      <c r="AD59" s="226"/>
      <c r="AE59" s="213">
        <f>Tabelle1!AF43</f>
        <v>0</v>
      </c>
      <c r="AF59" s="214"/>
      <c r="AG59" s="215"/>
      <c r="BL59" s="2">
        <v>0</v>
      </c>
      <c r="BM59" s="2">
        <v>0</v>
      </c>
      <c r="BN59" s="2">
        <v>0</v>
      </c>
      <c r="BO59" s="2">
        <v>0</v>
      </c>
      <c r="BP59" s="2">
        <v>0</v>
      </c>
      <c r="BR59" s="2" t="s">
        <v>29</v>
      </c>
    </row>
    <row r="60" spans="1:70" ht="18">
      <c r="A60" s="213" t="s">
        <v>3</v>
      </c>
      <c r="B60" s="215"/>
      <c r="C60" s="118" t="str">
        <f>Tabelle1!D44</f>
        <v>SGM Fronreute / Baindt 9er</v>
      </c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9"/>
      <c r="T60" s="120">
        <f>Tabelle1!U44</f>
        <v>0</v>
      </c>
      <c r="U60" s="121"/>
      <c r="V60" s="121"/>
      <c r="W60" s="223">
        <f>Tabelle1!X44</f>
        <v>0</v>
      </c>
      <c r="X60" s="224"/>
      <c r="Y60" s="225"/>
      <c r="Z60" s="213">
        <f>Tabelle1!AA44</f>
        <v>0</v>
      </c>
      <c r="AA60" s="226"/>
      <c r="AB60" s="20" t="s">
        <v>7</v>
      </c>
      <c r="AC60" s="162">
        <f>Tabelle1!AD44</f>
        <v>0</v>
      </c>
      <c r="AD60" s="226"/>
      <c r="AE60" s="213">
        <f>Tabelle1!AF44</f>
        <v>0</v>
      </c>
      <c r="AF60" s="214"/>
      <c r="AG60" s="215"/>
      <c r="BL60" s="2">
        <v>0</v>
      </c>
      <c r="BM60" s="2">
        <v>0</v>
      </c>
      <c r="BN60" s="2">
        <v>0</v>
      </c>
      <c r="BO60" s="2">
        <v>0</v>
      </c>
      <c r="BP60" s="2">
        <v>0</v>
      </c>
      <c r="BR60" s="2" t="s">
        <v>32</v>
      </c>
    </row>
    <row r="61" spans="1:70" ht="18">
      <c r="A61" s="213" t="s">
        <v>4</v>
      </c>
      <c r="B61" s="215"/>
      <c r="C61" s="118" t="str">
        <f>Tabelle1!D45</f>
        <v>TSV Grünkraut 9er</v>
      </c>
      <c r="D61" s="118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9"/>
      <c r="T61" s="120">
        <f>Tabelle1!U45</f>
        <v>0</v>
      </c>
      <c r="U61" s="121"/>
      <c r="V61" s="121"/>
      <c r="W61" s="223">
        <f>Tabelle1!X45</f>
        <v>0</v>
      </c>
      <c r="X61" s="224"/>
      <c r="Y61" s="225"/>
      <c r="Z61" s="213">
        <f>Tabelle1!AA45</f>
        <v>0</v>
      </c>
      <c r="AA61" s="226"/>
      <c r="AB61" s="20" t="s">
        <v>7</v>
      </c>
      <c r="AC61" s="162">
        <f>Tabelle1!AD45</f>
        <v>0</v>
      </c>
      <c r="AD61" s="226"/>
      <c r="AE61" s="213">
        <f>Tabelle1!AF45</f>
        <v>0</v>
      </c>
      <c r="AF61" s="214"/>
      <c r="AG61" s="215"/>
      <c r="BL61" s="2">
        <v>0</v>
      </c>
      <c r="BM61" s="2">
        <v>0</v>
      </c>
      <c r="BN61" s="2">
        <v>0</v>
      </c>
      <c r="BO61" s="2">
        <v>0</v>
      </c>
      <c r="BP61" s="2">
        <v>0</v>
      </c>
      <c r="BR61" s="2" t="s">
        <v>30</v>
      </c>
    </row>
    <row r="62" spans="1:70" ht="18">
      <c r="A62" s="213" t="s">
        <v>25</v>
      </c>
      <c r="B62" s="215"/>
      <c r="C62" s="118" t="str">
        <f>Tabelle1!D46</f>
        <v>PSG Friedrichshafen 7er</v>
      </c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9"/>
      <c r="T62" s="120">
        <f>Tabelle1!U46</f>
        <v>0</v>
      </c>
      <c r="U62" s="121"/>
      <c r="V62" s="121"/>
      <c r="W62" s="223">
        <f>Tabelle1!X46</f>
        <v>0</v>
      </c>
      <c r="X62" s="224"/>
      <c r="Y62" s="225"/>
      <c r="Z62" s="213">
        <f>Tabelle1!AA46</f>
        <v>0</v>
      </c>
      <c r="AA62" s="226"/>
      <c r="AB62" s="20" t="s">
        <v>7</v>
      </c>
      <c r="AC62" s="162">
        <f>Tabelle1!AD46</f>
        <v>0</v>
      </c>
      <c r="AD62" s="226"/>
      <c r="AE62" s="213">
        <f>Tabelle1!AF46</f>
        <v>0</v>
      </c>
      <c r="AF62" s="214"/>
      <c r="AG62" s="215"/>
      <c r="BL62" s="2">
        <v>0</v>
      </c>
      <c r="BM62" s="2">
        <v>0</v>
      </c>
      <c r="BN62" s="2">
        <v>0</v>
      </c>
      <c r="BO62" s="2">
        <v>0</v>
      </c>
      <c r="BP62" s="2">
        <v>0</v>
      </c>
      <c r="BR62" s="2" t="s">
        <v>34</v>
      </c>
    </row>
    <row r="63" spans="1:70" ht="18.75" thickBot="1">
      <c r="A63" s="216" t="s">
        <v>26</v>
      </c>
      <c r="B63" s="217"/>
      <c r="C63" s="181" t="str">
        <f>Tabelle1!D47</f>
        <v>SV Haslach 9er</v>
      </c>
      <c r="D63" s="181"/>
      <c r="E63" s="181"/>
      <c r="F63" s="181"/>
      <c r="G63" s="181"/>
      <c r="H63" s="181"/>
      <c r="I63" s="181"/>
      <c r="J63" s="181"/>
      <c r="K63" s="181"/>
      <c r="L63" s="181"/>
      <c r="M63" s="181"/>
      <c r="N63" s="181"/>
      <c r="O63" s="181"/>
      <c r="P63" s="181"/>
      <c r="Q63" s="181"/>
      <c r="R63" s="181"/>
      <c r="S63" s="182"/>
      <c r="T63" s="108">
        <f>Tabelle1!U47</f>
        <v>0</v>
      </c>
      <c r="U63" s="109"/>
      <c r="V63" s="109"/>
      <c r="W63" s="218">
        <f>Tabelle1!X47</f>
        <v>0</v>
      </c>
      <c r="X63" s="219"/>
      <c r="Y63" s="220"/>
      <c r="Z63" s="216">
        <f>Tabelle1!AA47</f>
        <v>0</v>
      </c>
      <c r="AA63" s="221"/>
      <c r="AB63" s="21" t="s">
        <v>7</v>
      </c>
      <c r="AC63" s="163">
        <f>Tabelle1!AD47</f>
        <v>0</v>
      </c>
      <c r="AD63" s="221"/>
      <c r="AE63" s="216">
        <f>Tabelle1!AF47</f>
        <v>0</v>
      </c>
      <c r="AF63" s="222"/>
      <c r="AG63" s="217"/>
      <c r="BL63" s="2">
        <v>0</v>
      </c>
      <c r="BM63" s="2">
        <v>0</v>
      </c>
      <c r="BN63" s="2">
        <v>0</v>
      </c>
      <c r="BO63" s="2">
        <v>0</v>
      </c>
      <c r="BP63" s="2">
        <v>0</v>
      </c>
      <c r="BR63" s="2" t="s">
        <v>31</v>
      </c>
    </row>
    <row r="65" spans="1:75" s="23" customFormat="1" ht="18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</row>
    <row r="66" spans="1:75" s="23" customFormat="1" ht="18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2"/>
      <c r="AC66" s="26"/>
      <c r="AD66" s="26"/>
      <c r="AE66" s="26"/>
      <c r="AF66" s="26"/>
      <c r="AG66" s="26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</row>
    <row r="67" spans="1:75" s="23" customFormat="1" ht="18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2"/>
      <c r="AC67" s="26"/>
      <c r="AD67" s="26"/>
      <c r="AE67" s="26"/>
      <c r="AF67" s="26"/>
      <c r="AG67" s="26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</row>
    <row r="68" spans="1:75" s="23" customFormat="1" ht="18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2"/>
      <c r="AC68" s="26"/>
      <c r="AD68" s="26"/>
      <c r="AE68" s="26"/>
      <c r="AF68" s="26"/>
      <c r="AG68" s="26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</row>
    <row r="69" spans="1:75" s="23" customFormat="1" ht="18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2"/>
      <c r="AC69" s="26"/>
      <c r="AD69" s="26"/>
      <c r="AE69" s="26"/>
      <c r="AF69" s="26"/>
      <c r="AG69" s="26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</row>
    <row r="70" spans="64:75" s="23" customFormat="1" ht="18"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</row>
    <row r="71" spans="1:75" s="23" customFormat="1" ht="18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</row>
    <row r="72" spans="1:75" s="23" customFormat="1" ht="18">
      <c r="A72" s="26"/>
      <c r="B72" s="26"/>
      <c r="C72" s="30"/>
      <c r="D72" s="30"/>
      <c r="E72" s="30"/>
      <c r="F72" s="30"/>
      <c r="G72" s="31"/>
      <c r="H72" s="31"/>
      <c r="I72" s="31"/>
      <c r="J72" s="31"/>
      <c r="K72" s="31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5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26"/>
      <c r="AY72" s="26"/>
      <c r="AZ72" s="22"/>
      <c r="BA72" s="26"/>
      <c r="BB72" s="26"/>
      <c r="BC72" s="32"/>
      <c r="BD72" s="32"/>
      <c r="BE72" s="32"/>
      <c r="BF72" s="32"/>
      <c r="BG72" s="32"/>
      <c r="BH72" s="32"/>
      <c r="BI72" s="32"/>
      <c r="BJ72" s="32"/>
      <c r="BK72" s="32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</row>
    <row r="73" spans="1:75" s="23" customFormat="1" ht="12.75" customHeight="1">
      <c r="A73" s="26"/>
      <c r="B73" s="26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27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</row>
    <row r="74" spans="64:75" s="23" customFormat="1" ht="12.75" customHeight="1"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</row>
    <row r="75" spans="1:75" s="23" customFormat="1" ht="18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L75" s="24"/>
      <c r="BM75" s="24"/>
      <c r="BN75" s="24"/>
      <c r="BO75" s="24"/>
      <c r="BP75" s="24"/>
      <c r="BQ75" s="24"/>
      <c r="BR75" s="28"/>
      <c r="BS75" s="24"/>
      <c r="BT75" s="24"/>
      <c r="BU75" s="24"/>
      <c r="BV75" s="24"/>
      <c r="BW75" s="24"/>
    </row>
    <row r="76" spans="1:75" s="23" customFormat="1" ht="18">
      <c r="A76" s="26"/>
      <c r="B76" s="26"/>
      <c r="C76" s="30"/>
      <c r="D76" s="30"/>
      <c r="E76" s="30"/>
      <c r="F76" s="30"/>
      <c r="G76" s="31"/>
      <c r="H76" s="31"/>
      <c r="I76" s="31"/>
      <c r="J76" s="31"/>
      <c r="K76" s="31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5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26"/>
      <c r="AY76" s="26"/>
      <c r="AZ76" s="22"/>
      <c r="BA76" s="26"/>
      <c r="BB76" s="26"/>
      <c r="BC76" s="32"/>
      <c r="BD76" s="32"/>
      <c r="BE76" s="32"/>
      <c r="BF76" s="32"/>
      <c r="BG76" s="32"/>
      <c r="BH76" s="32"/>
      <c r="BI76" s="32"/>
      <c r="BJ76" s="32"/>
      <c r="BK76" s="32"/>
      <c r="BL76" s="24"/>
      <c r="BM76" s="24"/>
      <c r="BN76" s="24"/>
      <c r="BO76" s="24"/>
      <c r="BP76" s="24"/>
      <c r="BQ76" s="24"/>
      <c r="BR76" s="28"/>
      <c r="BS76" s="24"/>
      <c r="BT76" s="24"/>
      <c r="BU76" s="24"/>
      <c r="BV76" s="24"/>
      <c r="BW76" s="24"/>
    </row>
    <row r="77" spans="1:75" s="23" customFormat="1" ht="12.75" customHeight="1">
      <c r="A77" s="26"/>
      <c r="B77" s="26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27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</row>
    <row r="78" spans="64:75" s="23" customFormat="1" ht="12.75" customHeight="1"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</row>
    <row r="79" spans="1:75" s="23" customFormat="1" ht="18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</row>
    <row r="80" spans="1:75" s="23" customFormat="1" ht="18">
      <c r="A80" s="26"/>
      <c r="B80" s="26"/>
      <c r="C80" s="30"/>
      <c r="D80" s="30"/>
      <c r="E80" s="30"/>
      <c r="F80" s="30"/>
      <c r="G80" s="31"/>
      <c r="H80" s="31"/>
      <c r="I80" s="31"/>
      <c r="J80" s="31"/>
      <c r="K80" s="31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5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26"/>
      <c r="AY80" s="26"/>
      <c r="AZ80" s="22"/>
      <c r="BA80" s="26"/>
      <c r="BB80" s="26"/>
      <c r="BC80" s="32"/>
      <c r="BD80" s="32"/>
      <c r="BE80" s="32"/>
      <c r="BF80" s="32"/>
      <c r="BG80" s="32"/>
      <c r="BH80" s="32"/>
      <c r="BI80" s="32"/>
      <c r="BJ80" s="32"/>
      <c r="BK80" s="32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</row>
    <row r="81" spans="1:75" s="23" customFormat="1" ht="12.75" customHeight="1">
      <c r="A81" s="26"/>
      <c r="B81" s="26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27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</row>
    <row r="82" spans="64:75" s="23" customFormat="1" ht="12.75" customHeight="1"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</row>
    <row r="83" spans="1:75" s="23" customFormat="1" ht="18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</row>
    <row r="84" spans="1:75" s="23" customFormat="1" ht="18">
      <c r="A84" s="26"/>
      <c r="B84" s="26"/>
      <c r="C84" s="30"/>
      <c r="D84" s="30"/>
      <c r="E84" s="30"/>
      <c r="F84" s="30"/>
      <c r="G84" s="31"/>
      <c r="H84" s="31"/>
      <c r="I84" s="31"/>
      <c r="J84" s="31"/>
      <c r="K84" s="31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26"/>
      <c r="AY84" s="26"/>
      <c r="AZ84" s="22"/>
      <c r="BA84" s="26"/>
      <c r="BB84" s="26"/>
      <c r="BC84" s="32"/>
      <c r="BD84" s="32"/>
      <c r="BE84" s="32"/>
      <c r="BF84" s="32"/>
      <c r="BG84" s="32"/>
      <c r="BH84" s="32"/>
      <c r="BI84" s="32"/>
      <c r="BJ84" s="32"/>
      <c r="BK84" s="32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</row>
    <row r="85" spans="1:75" s="23" customFormat="1" ht="12.75" customHeight="1">
      <c r="A85" s="26"/>
      <c r="B85" s="26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27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</row>
    <row r="86" spans="64:75" s="23" customFormat="1" ht="18"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</row>
    <row r="87" spans="12:75" s="23" customFormat="1" ht="18"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</row>
    <row r="88" spans="12:75" s="23" customFormat="1" ht="18"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</row>
    <row r="89" spans="12:75" s="23" customFormat="1" ht="18"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</row>
    <row r="90" spans="12:75" s="23" customFormat="1" ht="18"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</row>
    <row r="91" spans="12:75" s="23" customFormat="1" ht="18"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34"/>
      <c r="AW91" s="3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</row>
    <row r="92" spans="12:75" s="23" customFormat="1" ht="18"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</row>
    <row r="93" spans="12:75" s="23" customFormat="1" ht="18"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</row>
    <row r="94" spans="12:75" s="23" customFormat="1" ht="18"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34"/>
      <c r="AW94" s="3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</row>
    <row r="95" spans="12:75" s="23" customFormat="1" ht="18"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</row>
  </sheetData>
  <sheetProtection password="F4F0" sheet="1" objects="1" scenarios="1"/>
  <mergeCells count="190">
    <mergeCell ref="D2:AY2"/>
    <mergeCell ref="D4:AY4"/>
    <mergeCell ref="D6:AY6"/>
    <mergeCell ref="D8:O8"/>
    <mergeCell ref="P8:AY8"/>
    <mergeCell ref="D9:O9"/>
    <mergeCell ref="P9:AY9"/>
    <mergeCell ref="O14:R14"/>
    <mergeCell ref="S14:W14"/>
    <mergeCell ref="AC14:AH14"/>
    <mergeCell ref="D10:O10"/>
    <mergeCell ref="P10:AY10"/>
    <mergeCell ref="D12:J12"/>
    <mergeCell ref="K12:W12"/>
    <mergeCell ref="AC12:AH12"/>
    <mergeCell ref="AI12:AP12"/>
    <mergeCell ref="C21:Z21"/>
    <mergeCell ref="AI14:AL14"/>
    <mergeCell ref="A16:Z16"/>
    <mergeCell ref="A17:B17"/>
    <mergeCell ref="C17:Z17"/>
    <mergeCell ref="A18:B18"/>
    <mergeCell ref="C18:Z18"/>
    <mergeCell ref="D14:J14"/>
    <mergeCell ref="K14:L14"/>
    <mergeCell ref="M14:N14"/>
    <mergeCell ref="A22:B22"/>
    <mergeCell ref="C22:Z22"/>
    <mergeCell ref="A45:B45"/>
    <mergeCell ref="AV44:AZ44"/>
    <mergeCell ref="AV40:AZ40"/>
    <mergeCell ref="A19:B19"/>
    <mergeCell ref="C19:Z19"/>
    <mergeCell ref="A20:B20"/>
    <mergeCell ref="C20:Z20"/>
    <mergeCell ref="A21:B21"/>
    <mergeCell ref="AV45:AZ45"/>
    <mergeCell ref="AT45:AU45"/>
    <mergeCell ref="AQ45:AR45"/>
    <mergeCell ref="Z45:AP45"/>
    <mergeCell ref="H45:X45"/>
    <mergeCell ref="C45:G45"/>
    <mergeCell ref="A43:B43"/>
    <mergeCell ref="AT44:AU44"/>
    <mergeCell ref="AQ44:AR44"/>
    <mergeCell ref="Z44:AP44"/>
    <mergeCell ref="H44:X44"/>
    <mergeCell ref="C44:G44"/>
    <mergeCell ref="A44:B44"/>
    <mergeCell ref="AV43:AZ43"/>
    <mergeCell ref="AT43:AU43"/>
    <mergeCell ref="AQ43:AR43"/>
    <mergeCell ref="Z43:AP43"/>
    <mergeCell ref="H43:X43"/>
    <mergeCell ref="C43:G43"/>
    <mergeCell ref="AQ42:AR42"/>
    <mergeCell ref="Z42:AP42"/>
    <mergeCell ref="H42:X42"/>
    <mergeCell ref="C42:G42"/>
    <mergeCell ref="A42:B42"/>
    <mergeCell ref="AV42:AZ42"/>
    <mergeCell ref="C41:G41"/>
    <mergeCell ref="A40:B40"/>
    <mergeCell ref="C40:G40"/>
    <mergeCell ref="H40:AP40"/>
    <mergeCell ref="AQ40:AU40"/>
    <mergeCell ref="A41:B41"/>
    <mergeCell ref="H46:X46"/>
    <mergeCell ref="Z46:AP46"/>
    <mergeCell ref="AQ46:AR46"/>
    <mergeCell ref="AT46:AU46"/>
    <mergeCell ref="AV41:AZ41"/>
    <mergeCell ref="AT41:AU41"/>
    <mergeCell ref="AQ41:AR41"/>
    <mergeCell ref="Z41:AP41"/>
    <mergeCell ref="H41:X41"/>
    <mergeCell ref="AT42:AU42"/>
    <mergeCell ref="AV46:AZ46"/>
    <mergeCell ref="A47:B47"/>
    <mergeCell ref="C47:G47"/>
    <mergeCell ref="H47:X47"/>
    <mergeCell ref="Z47:AP47"/>
    <mergeCell ref="AQ47:AR47"/>
    <mergeCell ref="AT47:AU47"/>
    <mergeCell ref="AV47:AZ47"/>
    <mergeCell ref="A46:B46"/>
    <mergeCell ref="C46:G46"/>
    <mergeCell ref="AT49:AU49"/>
    <mergeCell ref="AV49:AZ49"/>
    <mergeCell ref="A48:B48"/>
    <mergeCell ref="C48:G48"/>
    <mergeCell ref="H48:X48"/>
    <mergeCell ref="Z48:AP48"/>
    <mergeCell ref="AQ48:AR48"/>
    <mergeCell ref="AT48:AU48"/>
    <mergeCell ref="H50:X50"/>
    <mergeCell ref="Z50:AP50"/>
    <mergeCell ref="AQ50:AR50"/>
    <mergeCell ref="AT50:AU50"/>
    <mergeCell ref="AV48:AZ48"/>
    <mergeCell ref="A49:B49"/>
    <mergeCell ref="C49:G49"/>
    <mergeCell ref="H49:X49"/>
    <mergeCell ref="Z49:AP49"/>
    <mergeCell ref="AQ49:AR49"/>
    <mergeCell ref="AV50:AZ50"/>
    <mergeCell ref="A51:B51"/>
    <mergeCell ref="C51:G51"/>
    <mergeCell ref="H51:X51"/>
    <mergeCell ref="Z51:AP51"/>
    <mergeCell ref="AQ51:AR51"/>
    <mergeCell ref="AT51:AU51"/>
    <mergeCell ref="AV51:AZ51"/>
    <mergeCell ref="A50:B50"/>
    <mergeCell ref="C50:G50"/>
    <mergeCell ref="AT53:AU53"/>
    <mergeCell ref="AV53:AZ53"/>
    <mergeCell ref="A52:B52"/>
    <mergeCell ref="C52:G52"/>
    <mergeCell ref="H52:X52"/>
    <mergeCell ref="Z52:AP52"/>
    <mergeCell ref="AQ52:AR52"/>
    <mergeCell ref="AT52:AU52"/>
    <mergeCell ref="H54:X54"/>
    <mergeCell ref="Z54:AP54"/>
    <mergeCell ref="AQ54:AR54"/>
    <mergeCell ref="AT54:AU54"/>
    <mergeCell ref="AV52:AZ52"/>
    <mergeCell ref="A53:B53"/>
    <mergeCell ref="C53:G53"/>
    <mergeCell ref="H53:X53"/>
    <mergeCell ref="Z53:AP53"/>
    <mergeCell ref="AQ53:AR53"/>
    <mergeCell ref="AV54:AZ54"/>
    <mergeCell ref="A55:B55"/>
    <mergeCell ref="C55:G55"/>
    <mergeCell ref="H55:X55"/>
    <mergeCell ref="Z55:AP55"/>
    <mergeCell ref="AQ55:AR55"/>
    <mergeCell ref="AT55:AU55"/>
    <mergeCell ref="AV55:AZ55"/>
    <mergeCell ref="A54:B54"/>
    <mergeCell ref="C54:G54"/>
    <mergeCell ref="A57:S57"/>
    <mergeCell ref="T57:V57"/>
    <mergeCell ref="W57:Y57"/>
    <mergeCell ref="Z57:AD57"/>
    <mergeCell ref="AE57:AG57"/>
    <mergeCell ref="A58:B58"/>
    <mergeCell ref="C58:S58"/>
    <mergeCell ref="T58:V58"/>
    <mergeCell ref="W58:Y58"/>
    <mergeCell ref="Z58:AA58"/>
    <mergeCell ref="AC58:AD58"/>
    <mergeCell ref="AE58:AG58"/>
    <mergeCell ref="A59:B59"/>
    <mergeCell ref="C59:S59"/>
    <mergeCell ref="T59:V59"/>
    <mergeCell ref="W59:Y59"/>
    <mergeCell ref="Z59:AA59"/>
    <mergeCell ref="AC59:AD59"/>
    <mergeCell ref="AE59:AG59"/>
    <mergeCell ref="AC61:AD61"/>
    <mergeCell ref="AE61:AG61"/>
    <mergeCell ref="A60:B60"/>
    <mergeCell ref="C60:S60"/>
    <mergeCell ref="T60:V60"/>
    <mergeCell ref="W60:Y60"/>
    <mergeCell ref="Z60:AA60"/>
    <mergeCell ref="AC60:AD60"/>
    <mergeCell ref="T62:V62"/>
    <mergeCell ref="W62:Y62"/>
    <mergeCell ref="Z62:AA62"/>
    <mergeCell ref="AC62:AD62"/>
    <mergeCell ref="AE60:AG60"/>
    <mergeCell ref="A61:B61"/>
    <mergeCell ref="C61:S61"/>
    <mergeCell ref="T61:V61"/>
    <mergeCell ref="W61:Y61"/>
    <mergeCell ref="Z61:AA61"/>
    <mergeCell ref="AE62:AG62"/>
    <mergeCell ref="A63:B63"/>
    <mergeCell ref="C63:S63"/>
    <mergeCell ref="T63:V63"/>
    <mergeCell ref="W63:Y63"/>
    <mergeCell ref="Z63:AA63"/>
    <mergeCell ref="AC63:AD63"/>
    <mergeCell ref="AE63:AG63"/>
    <mergeCell ref="A62:B62"/>
    <mergeCell ref="C62:S62"/>
  </mergeCells>
  <dataValidations count="1">
    <dataValidation type="list" showInputMessage="1" showErrorMessage="1" sqref="BC72:BK72 BC76:BK76 BC80:BK80 BC84:BK84">
      <formula1>$BR$74:$BR$76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Thomi</cp:lastModifiedBy>
  <cp:lastPrinted>2016-07-07T16:27:19Z</cp:lastPrinted>
  <dcterms:created xsi:type="dcterms:W3CDTF">1996-10-17T05:27:31Z</dcterms:created>
  <dcterms:modified xsi:type="dcterms:W3CDTF">2016-08-15T20:34:56Z</dcterms:modified>
  <cp:category/>
  <cp:version/>
  <cp:contentType/>
  <cp:contentStatus/>
</cp:coreProperties>
</file>